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C5AA710E-678E-4ACD-8FEC-2E685A9A519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1" r:id="rId1"/>
    <sheet name="2022-2023" sheetId="2" state="hidden" r:id="rId2"/>
  </sheets>
  <definedNames>
    <definedName name="_xlnm.Print_Titles" localSheetId="1">'2022-2023'!$8:$8</definedName>
    <definedName name="_xlnm.Print_Titles" localSheetId="0">'Приложение 2'!$9:$9</definedName>
    <definedName name="_xlnm.Print_Area" localSheetId="1">'2022-2023'!$A$1:$D$106</definedName>
    <definedName name="_xlnm.Print_Area" localSheetId="0">'Приложение 2'!$A$1:$E$109</definedName>
  </definedNames>
  <calcPr calcId="181029"/>
</workbook>
</file>

<file path=xl/calcChain.xml><?xml version="1.0" encoding="utf-8"?>
<calcChain xmlns="http://schemas.openxmlformats.org/spreadsheetml/2006/main">
  <c r="E52" i="1" l="1"/>
  <c r="E53" i="1"/>
  <c r="D41" i="1" l="1"/>
  <c r="E58" i="1" l="1"/>
  <c r="D39" i="1" l="1"/>
  <c r="D37" i="1"/>
  <c r="E45" i="1" l="1"/>
  <c r="E108" i="1" l="1"/>
  <c r="E107" i="1"/>
  <c r="D31" i="1"/>
  <c r="C31" i="1"/>
  <c r="E33" i="1"/>
  <c r="E103" i="1"/>
  <c r="E102" i="1"/>
  <c r="E101" i="1"/>
  <c r="E100" i="1"/>
  <c r="E99" i="1"/>
  <c r="E98" i="1"/>
  <c r="E63" i="1"/>
  <c r="E61" i="1" s="1"/>
  <c r="E62" i="1"/>
  <c r="E51" i="1"/>
  <c r="E50" i="1" s="1"/>
  <c r="E47" i="1"/>
  <c r="E46" i="1" s="1"/>
  <c r="E44" i="1"/>
  <c r="E43" i="1" s="1"/>
  <c r="E42" i="1"/>
  <c r="E41" i="1"/>
  <c r="E40" i="1"/>
  <c r="E38" i="1"/>
  <c r="E37" i="1"/>
  <c r="E36" i="1"/>
  <c r="E32" i="1"/>
  <c r="E30" i="1"/>
  <c r="E29" i="1"/>
  <c r="E28" i="1"/>
  <c r="E24" i="1"/>
  <c r="E23" i="1"/>
  <c r="E22" i="1"/>
  <c r="E21" i="1"/>
  <c r="E20" i="1"/>
  <c r="E19" i="1"/>
  <c r="E18" i="1"/>
  <c r="E15" i="1"/>
  <c r="E14" i="1"/>
  <c r="E13" i="1"/>
  <c r="E65" i="1"/>
  <c r="E54" i="1"/>
  <c r="E25" i="1"/>
  <c r="D67" i="1"/>
  <c r="D65" i="1"/>
  <c r="D61" i="1"/>
  <c r="D54" i="1"/>
  <c r="D50" i="1"/>
  <c r="D46" i="1"/>
  <c r="D43" i="1" s="1"/>
  <c r="D35" i="1"/>
  <c r="D27" i="1"/>
  <c r="D25" i="1"/>
  <c r="D16" i="1"/>
  <c r="D12" i="1"/>
  <c r="E12" i="1" l="1"/>
  <c r="E27" i="1"/>
  <c r="E16" i="1"/>
  <c r="E35" i="1"/>
  <c r="E67" i="1"/>
  <c r="E39" i="1"/>
  <c r="E34" i="1" s="1"/>
  <c r="D34" i="1"/>
  <c r="E31" i="1"/>
  <c r="E49" i="1"/>
  <c r="E48" i="1" s="1"/>
  <c r="D49" i="1"/>
  <c r="D48" i="1" s="1"/>
  <c r="D11" i="1"/>
  <c r="C12" i="1"/>
  <c r="D11" i="2"/>
  <c r="C11" i="2"/>
  <c r="E11" i="1" l="1"/>
  <c r="E10" i="1" s="1"/>
  <c r="E109" i="1" s="1"/>
  <c r="D10" i="1"/>
  <c r="D109" i="1" s="1"/>
  <c r="C27" i="1"/>
  <c r="C50" i="1" l="1"/>
  <c r="C16" i="1" l="1"/>
  <c r="D64" i="2" l="1"/>
  <c r="C64" i="2"/>
  <c r="D62" i="2"/>
  <c r="C62" i="2"/>
  <c r="D58" i="2"/>
  <c r="C58" i="2"/>
  <c r="D51" i="2"/>
  <c r="C51" i="2"/>
  <c r="D47" i="2"/>
  <c r="C47" i="2"/>
  <c r="D43" i="2"/>
  <c r="C43" i="2"/>
  <c r="D41" i="2"/>
  <c r="C41" i="2"/>
  <c r="D37" i="2"/>
  <c r="C37" i="2"/>
  <c r="D33" i="2"/>
  <c r="C33" i="2"/>
  <c r="D30" i="2"/>
  <c r="C30" i="2"/>
  <c r="D26" i="2"/>
  <c r="C26" i="2"/>
  <c r="D24" i="2"/>
  <c r="C24" i="2"/>
  <c r="D15" i="2"/>
  <c r="C15" i="2"/>
  <c r="C46" i="2" l="1"/>
  <c r="C45" i="2" s="1"/>
  <c r="D46" i="2"/>
  <c r="D45" i="2" s="1"/>
  <c r="C32" i="2"/>
  <c r="D32" i="2"/>
  <c r="C10" i="2"/>
  <c r="D10" i="2"/>
  <c r="C9" i="2" l="1"/>
  <c r="D9" i="2"/>
  <c r="D106" i="2" l="1"/>
  <c r="C106" i="2"/>
  <c r="C67" i="1"/>
  <c r="C25" i="1" l="1"/>
  <c r="C35" i="1"/>
  <c r="C39" i="1"/>
  <c r="C46" i="1"/>
  <c r="C43" i="1" s="1"/>
  <c r="C54" i="1"/>
  <c r="C61" i="1"/>
  <c r="C65" i="1"/>
  <c r="C34" i="1" l="1"/>
  <c r="C49" i="1"/>
  <c r="C48" i="1" s="1"/>
  <c r="C11" i="1" l="1"/>
  <c r="C10" i="1" s="1"/>
  <c r="C109" i="1" l="1"/>
</calcChain>
</file>

<file path=xl/sharedStrings.xml><?xml version="1.0" encoding="utf-8"?>
<sst xmlns="http://schemas.openxmlformats.org/spreadsheetml/2006/main" count="418" uniqueCount="183">
  <si>
    <t/>
  </si>
  <si>
    <t>рубли</t>
  </si>
  <si>
    <t>КБК</t>
  </si>
  <si>
    <t>Наименование</t>
  </si>
  <si>
    <t>НАЛОГОВЫЕ И НЕНАЛОГОВЫЕ ДОХОДЫ</t>
  </si>
  <si>
    <t>Налоговые</t>
  </si>
  <si>
    <t>000 1 01 00000 00 0000 000</t>
  </si>
  <si>
    <t>НАЛОГИ НА ПРИБЫЛЬ, ДОХОДЫ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</si>
  <si>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</si>
  <si>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227,1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</si>
  <si>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</si>
  <si>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</si>
  <si>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</si>
  <si>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</si>
  <si>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</si>
  <si>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</si>
  <si>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</si>
  <si>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</si>
  <si>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</si>
  <si>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</si>
  <si>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</si>
  <si>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</si>
  <si>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</si>
  <si>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</si>
  <si>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Единый сельскохозяйственный налог</t>
  </si>
  <si>
    <t>000 1 06 00000 00 0000 000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</si>
  <si>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</si>
  <si>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</si>
  <si>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</si>
  <si>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</si>
  <si>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000 1 08 00000 00 0000 000</t>
  </si>
  <si>
    <t>ГОСУДАРСТВЕННАЯ ПОШЛИНА</t>
  </si>
  <si>
    <t>804 1 08 04020 01 0000 110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</si>
  <si>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</si>
  <si>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</si>
  <si>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</si>
  <si>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</si>
  <si>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804 1 11 05013 13 0000 120</t>
  </si>
  <si>
    <t>Доходы, получаемые в виде арендной платы за земельные участки, госсобственность на которые не разграничена и которые расположены в границах ородских поселений, а также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</si>
  <si>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</si>
  <si>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</si>
  <si>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</si>
  <si>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поселений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</si>
  <si>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</si>
  <si>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</si>
  <si>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</si>
  <si>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</si>
  <si>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бюджетам городских поселений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</si>
  <si>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</si>
  <si>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804 2 02 02999 13 6210 151</t>
  </si>
  <si>
    <t>Софинансирование расходных обязательств по реализации плана мероприятий комплексного развития муниципального образования на 2013-2017 годы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</si>
  <si>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</si>
  <si>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</si>
  <si>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ВСЕГО ДОХОДОВ</t>
  </si>
  <si>
    <t>804 1 11 09045 13 0000 120</t>
  </si>
  <si>
    <t>182 1 06 06043 13 0000 110</t>
  </si>
  <si>
    <t>182 1 06 06033 13 0000 110</t>
  </si>
  <si>
    <t>804 1 13 01995 13 0000 130</t>
  </si>
  <si>
    <t>182 1 06 01030 13 0000 110</t>
  </si>
  <si>
    <t>804 2 02 03024 10 6336 151</t>
  </si>
  <si>
    <t>Субвенции бюджетам поселений на выполнение передаваемых полномочий субъектов РФ (отлов безнадзорных животных)</t>
  </si>
  <si>
    <t>Дотации бюджетам городских поселений на на поддержку мер по обеспечению сбалансированности бюджетов</t>
  </si>
  <si>
    <t>804 1 13 02065 13 0000 130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</si>
  <si>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</si>
  <si>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бюджетов городских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</si>
  <si>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</si>
  <si>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804 1 14 02053 13 0000 410</t>
  </si>
  <si>
    <t>ДОХОДЫ ОТ РЕАЛИЗАЦИИ ИМУЩЕСТВА, НАХОДЯЩЕГОСЯ В СОБСТВЕННОСТИ ПОСЕЛЕНИЙ</t>
  </si>
  <si>
    <t>000 1 14 00000 00 0000 000</t>
  </si>
  <si>
    <t>Доходы от реализации иного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</si>
  <si>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804 1 13 02995 13 0000 130</t>
  </si>
  <si>
    <t>Прочие доходы от компенсации затрат бюджетов городских поселений</t>
  </si>
  <si>
    <t>804 2 02 02999 13 6213 151</t>
  </si>
  <si>
    <t>182 1 05 03010 01 0000 110</t>
  </si>
  <si>
    <t>Софинансирование расходных обязательств местных бюджетов, связанных с капитальным ремонтом и ремонтом автомобильных дорог общего пользования населенных пунктов</t>
  </si>
  <si>
    <t>804 2 02 02999 13 6242 151</t>
  </si>
  <si>
    <t>Софинансирование муниципальных программ по энергосбережению и повышению энергетической эффективности</t>
  </si>
  <si>
    <t>иные мбт</t>
  </si>
  <si>
    <t>Прочие межбюджетные трансферты, передаваемые бюджетам поселений (ремонт дорог общего пользования)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</si>
  <si>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(муниципальные доплаты)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</si>
  <si>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"Молодежь Мирнинского района" (на организацию занятости студентов, проживающих на территории поселений)</t>
  </si>
  <si>
    <t>804 2 02 04999 13 6548 151</t>
  </si>
  <si>
    <t>Прочие межбюджетные трансферты</t>
  </si>
  <si>
    <t>804 2 02 04999 13 0000 151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</si>
  <si>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(ВЦП "Охрана окружающей среды, утилизация и переработка отходов производства и потребления на территории МО "Мирнинский район" на период 2013-2019 годы")</t>
  </si>
  <si>
    <t xml:space="preserve">ПРОЧИЕ НЕНАЛОГОВЫЕ ДОХОДЫ </t>
  </si>
  <si>
    <t>Прочие неналоговые доходы бюджетов городских поселений</t>
  </si>
  <si>
    <t>000 1 17 00000 00 0000 000</t>
  </si>
  <si>
    <t>804 1 17 05050 13 0000 180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</si>
  <si>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(зимнее содержание площадей, тротуаров, детских площадок на территории МО "Посёлок Чернышевский")</t>
  </si>
  <si>
    <t>804 2 02 29999 13 6272 151</t>
  </si>
  <si>
    <t>Софинансирование расходных обязательств по оказанию муниципальных услуг (выполнению муниципальных функций), в связи с увеличением оплаты труда работников учреждений бюджетного сектора экономики</t>
  </si>
  <si>
    <t>Софинансирование расходных обязательств по оказанию муниципальных услуг (выполнению муниципальных функций), в связи с увеличением минимальног размера оплаты труда работников учреждений бюджетного сектора экономики</t>
  </si>
  <si>
    <t>804 2 02 29999 13 6245 151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</si>
  <si>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ливневых стоков вдоль ул. Каландарашвили)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</si>
  <si>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(зимнее содержание площадей, тротуаров и детских площадок)</t>
  </si>
  <si>
    <t>000 2 02 10000 00 0000 150</t>
  </si>
  <si>
    <t>804 2 02 15001 13 0000 150</t>
  </si>
  <si>
    <t>000 2 02 30000 00 0000 150</t>
  </si>
  <si>
    <t>804 2 02 35930 13 0000 150</t>
  </si>
  <si>
    <t>804 2 02 35118 13 0000 150</t>
  </si>
  <si>
    <t>000 2 02 40000 00 0000 150</t>
  </si>
  <si>
    <t>804 2 02 45160 13 0000 150</t>
  </si>
  <si>
    <t>000 2 02 20000 00 0000 150</t>
  </si>
  <si>
    <t>804 2 02 15002 13 0000 150</t>
  </si>
  <si>
    <t>804 2 19 05000 13 0000 150</t>
  </si>
  <si>
    <t>804 2 18 05010 13 0000 150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</si>
  <si>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</si>
  <si>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804 2 18 60010 13 0000 150</t>
  </si>
  <si>
    <t>100 1 03 02231 01 0000 110</t>
  </si>
  <si>
    <t>100 1 03 02241 01 0000 110</t>
  </si>
  <si>
    <t>100 1 03 02251 01 0000 110</t>
  </si>
  <si>
    <t>100 1 03 02261 01 0000 110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</si>
  <si>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косметическому ремонту кабинета МКУ "УЖКХ" в здании АМО)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</si>
  <si>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кровли левого крыла здания АМО)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</si>
  <si>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(проведение землеустроительных работ)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</si>
  <si>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сносу 20-ти брошенных полуразрушенных ПД и ПДУ (муниципальной собственности)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</si>
  <si>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оформлению дизайн-проектов дворовых территорий в рамках Государственной прогаммы РС (Я) "Формирование современной городской среды")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</si>
  <si>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(ликвидация несанкционированных свалок твердых коммунальных отходов с территории населенного пункта п.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</si>
  <si>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(проведение экспертизы МКД и жилых домов (в целях признания данных МКД и жилых домов аварийными) на территории МО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</si>
  <si>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благоустройству дворовых территорий в рамках Государственной прогаммы РС (Я) "Формирование современной городской среды")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</si>
  <si>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поощрение победителей соревнований, приобретение спортивной формы и спортинвентаря )</t>
  </si>
  <si>
    <t>804 2 02 25555 13 0000 150</t>
  </si>
  <si>
    <t>Субсидии бюджетам городских поселений на поддержку государственных программ субъектов Российскрй Федерации и муниципальных программ формирования современной городской среды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</si>
  <si>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дорог местного значения участка ул. Дзержинского - 300 метров), в том числе разработка проектно-сметной документации с экспертизой сметной документации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</si>
  <si>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(на ремонт дорог местного значения участок ул. Космонавтов - 300 метров от дома № 22 ул. Космонавтов до перекрестка квартала Энергетиков), в том числе разработка проектно-сметной документации с экспертизой сметной документации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</si>
  <si>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(проверка несущей способности конструкций объектов и определение наличия дефектов, определение технического состояния объектов незавершенного строительства)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</si>
  <si>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(устройство уличного освещения квартала Энтузиастов)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</si>
  <si>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(оплата жилищно-коммунальных услуг работникам культуры, проживающим и работающим в сельских населенных пунктах, поселках городского типа Мирнинского района)</t>
  </si>
  <si>
    <t>804 2 02 04012 13 0000 150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</si>
  <si>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ремонтных работ по устранению протечек кровли и затопления подвальных помещений здания КОЦ)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</si>
  <si>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текущему ремонту КОЦ (фасадное освещение))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</si>
  <si>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текущему ремонту КОЦ (изготовление и монтаж логотипов))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</si>
  <si>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спортивного инвентаря и оборудования для нужд МБУ ФОК "Каскад")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</si>
  <si>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(исполнение МП "Переселение граждан из аварийного жилищного фонда МО "Посёлок Чернышевский" на 2017-2021 годы)</t>
  </si>
  <si>
    <t>804 2 07 05030 13 0000 150</t>
  </si>
  <si>
    <t>Прочие безвозмездные поступления в бюджеты городских поселений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</si>
  <si>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зимнему содержанию дорог местного значения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</si>
  <si>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и установка дорожных знаков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</si>
  <si>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(проведение работ по зимнему содержанию тротуаров, площадей и детских площадок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</si>
  <si>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основных средств-цифрового микшерного звукового и цифрового светового пульта в концертный зал МКУ ДК "Вилюйские огни")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</si>
  <si>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гирлянда, новогодние игрушки, макушка для ели, ограждение)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</si>
  <si>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и доставка морозостойкой новогодней атрибутики (макушка. гирлянды) на уличную ель МКУ ДК "Вилюйские огни")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</si>
  <si>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ремонту крылец двух деревянных МКД квартала Энтузиастов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</si>
  <si>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(выполнение работ по проведению частичного ремонта мунципальной квартиры по адресу Гидростроителй, д.20 кв. 87)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</si>
  <si>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2-х деревянных МКД квартала Аэропорта на территории МО "Посёлок чернышевский" в 2019 году)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</si>
  <si>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(проведение кадастровых работ с подготовко технических планов на объекты электроэнергетики, расположенные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</si>
  <si>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(приобретение и доставка новогодней атрибутики (макушка, гирлянды, игрушки) в концертный зал МКУ Дом культуры "Вилюйские огни")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</si>
  <si>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(реализация проекта "Активный гражданин")</t>
  </si>
  <si>
    <t>Сумма на 2021 год</t>
  </si>
  <si>
    <t>Сумма на 2022 год</t>
  </si>
  <si>
    <t>Таблица 1</t>
  </si>
  <si>
    <t>Таблица 2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</si>
  <si>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</si>
  <si>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Субвенции бюджетам городских поселений на государственную регистрацию актов гражданского состояния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</si>
  <si>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</si>
  <si>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</si>
  <si>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Объем доходов бюджета МО "Поселок Чернышевский" Мирнинского района Республики Саха (Якутия) на 2021 год</t>
  </si>
  <si>
    <t>Объем доходов бюджета МО "Поселок Чернышевский" Мирнинского района Республики Саха (Якутия)                                                                                        на плановый период 2022 и 2023 годов</t>
  </si>
  <si>
    <t>Сумма на 2023 год</t>
  </si>
  <si>
    <t>000 2 00 00000 00 0000 000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</si>
  <si>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(содержание автомобильных дорог общего пользования местного значения, площадей и тротуаров на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</si>
  <si>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(ликвидация несанкционированных металлосвалок с территории МО "Посёлок Чернышевский")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</si>
  <si>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(снос деревянного МКД муниципальной собственности (после расселения)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</si>
  <si>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(техническое содержание уличного освещения  МО "Посёлок Чернышевский")</t>
  </si>
  <si>
    <t xml:space="preserve">Приложение № 3
к решению сессии ЧПСД
№ IV______ от ______20г. </t>
  </si>
  <si>
    <t>804 1 11 05075 13 0000 120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</si>
  <si>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</si>
  <si>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Сумма уточнения на 2021 год</t>
  </si>
  <si>
    <t>Итого с уточнением на 2021 год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</si>
  <si>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 тяжеловесных и (или) крупногабаритных грузов, зачисляемая в бюджеты поселений</t>
  </si>
  <si>
    <t>804 1 08 04020 01 1000 110</t>
  </si>
  <si>
    <t>804 1 08 07175 01 1000 110</t>
  </si>
  <si>
    <t>804 2 19 60010 13 0000 150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</si>
  <si>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</si>
  <si>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</si>
  <si>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</si>
  <si>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Софинансирование расходных обязательств на организацию деятельности народных дружин в 2021 году</t>
  </si>
  <si>
    <t>804 2 02 02999 13 6277 150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</si>
  <si>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 (для МБУ ФОК "КАСКАД" на организацию мероприятий по обучению граждан старшего возраста компьютерной грамотности и охвату клубной деятельности )</t>
  </si>
  <si>
    <t>Приложение № 2</t>
  </si>
  <si>
    <t>к решению сессии ЧПСД</t>
  </si>
  <si>
    <t>№ IV-41-6 от 14.04.2021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</si>
</sst>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4" x14ac:knownFonts="1">
    <font>
      <sz val="10"/>
      <color rgb="FF000000"/>
      <name val="Times New Roman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58">
    <xf numFmtId="0" fontId="0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shrinkToFit="1"/>
    </xf>
    <xf numFmtId="0" fontId="0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0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4" fontId="1" fillId="0" borderId="0" xfId="0" applyNumberFormat="1" applyFont="1" applyFill="1" applyAlignment="1">
      <alignment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0" fillId="0" borderId="0" xfId="0" applyFont="1" applyFill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0" fontId="0" fillId="3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right" vertical="top" wrapText="1"/>
    </xf>
    <xf numFmtId="0" fontId="9" fillId="0" borderId="0" xfId="0" applyFont="1" applyFill="1" applyAlignment="1">
      <alignment horizontal="right" vertical="top" wrapText="1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11" fillId="0" borderId="4" xfId="0" quotePrefix="1" applyNumberFormat="1" applyFont="1" applyBorder="1" applyAlignment="1">
      <alignment horizontal="left" wrapText="1"/>
    </xf>
    <xf numFmtId="0" fontId="5" fillId="0" borderId="5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4" borderId="0" xfId="0" applyFont="1" applyFill="1" applyAlignment="1">
      <alignment horizontal="right" vertical="center" wrapText="1"/>
    </xf>
    <xf numFmtId="0" fontId="1" fillId="4" borderId="0" xfId="0" applyFont="1" applyFill="1" applyAlignment="1">
      <alignment horizontal="right" vertical="top"/>
    </xf>
    <xf numFmtId="4" fontId="12" fillId="0" borderId="0" xfId="0" applyNumberFormat="1" applyFont="1" applyFill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17"/>
  <sheetViews>
    <sheetView tabSelected="1" zoomScaleNormal="100" zoomScaleSheetLayoutView="95" workbookViewId="0">
      <selection activeCell="E8" sqref="E8"/>
    </sheetView>
  </sheetViews>
  <sheetFormatPr defaultRowHeight="12.75" x14ac:dyDescent="0.2"/>
  <cols>
    <col min="1" max="1" width="32.33203125" style="15" customWidth="1"/>
    <col min="2" max="2" width="61.33203125" customWidth="1"/>
    <col min="3" max="3" width="20.1640625" style="15" customWidth="1"/>
    <col min="4" max="4" width="16.5" style="9" customWidth="1"/>
    <col min="5" max="5" width="17" style="9" customWidth="1"/>
    <col min="6" max="6" width="12.6640625" bestFit="1" customWidth="1"/>
  </cols>
  <sheetData>
    <row r="1" spans="1:12" ht="13.5" customHeight="1" x14ac:dyDescent="0.2">
      <c r="B1" s="50"/>
      <c r="C1" s="50"/>
      <c r="D1" s="51" t="s">
        <v>180</v>
      </c>
      <c r="E1" s="51"/>
    </row>
    <row r="2" spans="1:12" ht="14.25" customHeight="1" x14ac:dyDescent="0.2">
      <c r="A2" s="33"/>
      <c r="B2" s="33"/>
      <c r="C2" s="33"/>
      <c r="D2" s="52" t="s">
        <v>181</v>
      </c>
      <c r="E2" s="52"/>
      <c r="F2" s="33"/>
      <c r="G2" s="33"/>
      <c r="H2" s="33"/>
      <c r="I2" s="33"/>
      <c r="J2" s="33"/>
      <c r="K2" s="33"/>
      <c r="L2" s="33"/>
    </row>
    <row r="3" spans="1:12" ht="13.5" customHeight="1" x14ac:dyDescent="0.2">
      <c r="A3" s="33"/>
      <c r="B3" s="33"/>
      <c r="C3" s="33"/>
      <c r="D3" s="52" t="s">
        <v>182</v>
      </c>
      <c r="E3" s="52"/>
      <c r="F3" s="33"/>
      <c r="G3" s="33"/>
      <c r="H3" s="33"/>
      <c r="I3" s="33"/>
      <c r="J3" s="33"/>
      <c r="K3" s="33"/>
      <c r="L3" s="33"/>
    </row>
    <row r="4" spans="1:12" ht="13.5" customHeight="1" x14ac:dyDescent="0.2">
      <c r="A4" s="53"/>
      <c r="B4" s="53"/>
      <c r="C4" s="53"/>
      <c r="D4" s="53"/>
      <c r="E4" s="53"/>
    </row>
    <row r="5" spans="1:12" ht="35.25" customHeight="1" x14ac:dyDescent="0.2">
      <c r="A5" s="55" t="s">
        <v>157</v>
      </c>
      <c r="B5" s="55"/>
      <c r="C5" s="55"/>
      <c r="D5" s="55"/>
      <c r="E5" s="55"/>
    </row>
    <row r="6" spans="1:12" ht="13.5" customHeight="1" x14ac:dyDescent="0.2">
      <c r="A6" s="54"/>
      <c r="B6" s="54"/>
      <c r="C6" s="54"/>
      <c r="D6" s="54"/>
      <c r="E6" s="54"/>
    </row>
    <row r="7" spans="1:12" ht="13.5" customHeight="1" x14ac:dyDescent="0.2">
      <c r="A7" s="30"/>
      <c r="B7" s="30"/>
      <c r="C7" s="31"/>
      <c r="E7" s="56" t="s">
        <v>151</v>
      </c>
    </row>
    <row r="8" spans="1:12" ht="14.25" customHeight="1" x14ac:dyDescent="0.2">
      <c r="A8" s="23" t="s">
        <v>0</v>
      </c>
      <c r="B8" s="24" t="s">
        <v>0</v>
      </c>
      <c r="C8" s="16"/>
      <c r="E8" s="57" t="s">
        <v>1</v>
      </c>
    </row>
    <row r="9" spans="1:12" s="37" customFormat="1" ht="51" customHeight="1" x14ac:dyDescent="0.2">
      <c r="A9" s="34" t="s">
        <v>2</v>
      </c>
      <c r="B9" s="35" t="s">
        <v>3</v>
      </c>
      <c r="C9" s="36" t="s">
        <v>149</v>
      </c>
      <c r="D9" s="36" t="s">
        <v>168</v>
      </c>
      <c r="E9" s="36" t="s">
        <v>169</v>
      </c>
    </row>
    <row r="10" spans="1:12" ht="18.399999999999999" customHeight="1" x14ac:dyDescent="0.2">
      <c r="A10" s="13" t="s">
        <v>0</v>
      </c>
      <c r="B10" s="5" t="s">
        <v>4</v>
      </c>
      <c r="C10" s="18">
        <f>C11+C34</f>
        <v>32958304.800000001</v>
      </c>
      <c r="D10" s="18">
        <f>D11+D34</f>
        <v>5597328.7800000003</v>
      </c>
      <c r="E10" s="18">
        <f>E11+E34</f>
        <v>38555633.579999998</v>
      </c>
      <c r="J10" s="43"/>
      <c r="K10" s="44"/>
    </row>
    <row r="11" spans="1:12" ht="18.399999999999999" customHeight="1" x14ac:dyDescent="0.2">
      <c r="A11" s="13" t="s">
        <v>0</v>
      </c>
      <c r="B11" s="5" t="s">
        <v>5</v>
      </c>
      <c r="C11" s="18">
        <f>C12+C16+C25+C27+C31</f>
        <v>18875700</v>
      </c>
      <c r="D11" s="18">
        <f>D12+D16+D25+D27+D31</f>
        <v>-54000</v>
      </c>
      <c r="E11" s="18">
        <f>E12+E16+E25+E27+E31</f>
        <v>18821700</v>
      </c>
    </row>
    <row r="12" spans="1:12" ht="16.7" customHeight="1" x14ac:dyDescent="0.2">
      <c r="A12" s="12" t="s">
        <v>6</v>
      </c>
      <c r="B12" s="5" t="s">
        <v>7</v>
      </c>
      <c r="C12" s="18">
        <f>SUM(C13:C15)</f>
        <v>10630000</v>
      </c>
      <c r="D12" s="18">
        <f>SUM(D13:D15)</f>
        <v>0</v>
      </c>
      <c r="E12" s="18">
        <f>SUM(E13:E15)</f>
        <v>10630000</v>
      </c>
    </row>
    <row r="13" spans="1:12" ht="72.599999999999994" customHeight="1" x14ac:dyDescent="0.2">
      <c r="A13" s="13" t="s">
        <v>8</v>
      </c>
      <c r="B13" s="3" t="s">
        <v>9</v>
      </c>
      <c r="C13" s="14">
        <v>10584800</v>
      </c>
      <c r="D13" s="14"/>
      <c r="E13" s="14">
        <f>C13+D13</f>
        <v>10584800</v>
      </c>
      <c r="F13" s="9"/>
    </row>
    <row r="14" spans="1:12" ht="100.9" customHeight="1" x14ac:dyDescent="0.2">
      <c r="A14" s="13" t="s">
        <v>10</v>
      </c>
      <c r="B14" s="3" t="s">
        <v>11</v>
      </c>
      <c r="C14" s="14">
        <v>200</v>
      </c>
      <c r="D14" s="14"/>
      <c r="E14" s="14">
        <f t="shared" ref="E14:E15" si="0">C14+D14</f>
        <v>200</v>
      </c>
    </row>
    <row r="15" spans="1:12" ht="67.5" customHeight="1" x14ac:dyDescent="0.2">
      <c r="A15" s="13" t="s">
        <v>155</v>
      </c>
      <c r="B15" s="38" t="s">
        <v>156</v>
      </c>
      <c r="C15" s="14">
        <v>45000</v>
      </c>
      <c r="D15" s="14"/>
      <c r="E15" s="14">
        <f t="shared" si="0"/>
        <v>45000</v>
      </c>
    </row>
    <row r="16" spans="1:12" ht="43.35" customHeight="1" x14ac:dyDescent="0.2">
      <c r="A16" s="12" t="s">
        <v>12</v>
      </c>
      <c r="B16" s="5" t="s">
        <v>13</v>
      </c>
      <c r="C16" s="18">
        <f>SUM(C17:C24)</f>
        <v>386500</v>
      </c>
      <c r="D16" s="18">
        <f>SUM(D17:D24)</f>
        <v>0</v>
      </c>
      <c r="E16" s="18">
        <f>SUM(E17:E24)</f>
        <v>386500</v>
      </c>
    </row>
    <row r="17" spans="1:5" ht="72.599999999999994" hidden="1" customHeight="1" x14ac:dyDescent="0.2">
      <c r="A17" s="13" t="s">
        <v>14</v>
      </c>
      <c r="B17" s="3" t="s">
        <v>15</v>
      </c>
      <c r="C17" s="14">
        <v>0</v>
      </c>
      <c r="D17" s="14">
        <v>0</v>
      </c>
      <c r="E17" s="14">
        <v>0</v>
      </c>
    </row>
    <row r="18" spans="1:5" ht="63" customHeight="1" x14ac:dyDescent="0.2">
      <c r="A18" s="13" t="s">
        <v>109</v>
      </c>
      <c r="B18" s="3" t="s">
        <v>15</v>
      </c>
      <c r="C18" s="14">
        <v>179090</v>
      </c>
      <c r="D18" s="14"/>
      <c r="E18" s="14">
        <f t="shared" ref="E18:E24" si="1">C18+D18</f>
        <v>179090</v>
      </c>
    </row>
    <row r="19" spans="1:5" ht="86.85" hidden="1" customHeight="1" x14ac:dyDescent="0.2">
      <c r="A19" s="13" t="s">
        <v>16</v>
      </c>
      <c r="B19" s="3" t="s">
        <v>17</v>
      </c>
      <c r="C19" s="14">
        <v>0</v>
      </c>
      <c r="D19" s="14"/>
      <c r="E19" s="14">
        <f t="shared" si="1"/>
        <v>0</v>
      </c>
    </row>
    <row r="20" spans="1:5" ht="77.25" customHeight="1" x14ac:dyDescent="0.2">
      <c r="A20" s="13" t="s">
        <v>110</v>
      </c>
      <c r="B20" s="3" t="s">
        <v>17</v>
      </c>
      <c r="C20" s="14">
        <v>1000</v>
      </c>
      <c r="D20" s="14"/>
      <c r="E20" s="14">
        <f t="shared" si="1"/>
        <v>1000</v>
      </c>
    </row>
    <row r="21" spans="1:5" ht="72.599999999999994" hidden="1" customHeight="1" x14ac:dyDescent="0.2">
      <c r="A21" s="13" t="s">
        <v>18</v>
      </c>
      <c r="B21" s="3" t="s">
        <v>19</v>
      </c>
      <c r="C21" s="14">
        <v>0</v>
      </c>
      <c r="D21" s="14"/>
      <c r="E21" s="14">
        <f t="shared" si="1"/>
        <v>0</v>
      </c>
    </row>
    <row r="22" spans="1:5" ht="66.75" customHeight="1" x14ac:dyDescent="0.2">
      <c r="A22" s="13" t="s">
        <v>111</v>
      </c>
      <c r="B22" s="3" t="s">
        <v>19</v>
      </c>
      <c r="C22" s="14">
        <v>231640</v>
      </c>
      <c r="D22" s="14"/>
      <c r="E22" s="14">
        <f t="shared" si="1"/>
        <v>231640</v>
      </c>
    </row>
    <row r="23" spans="1:5" ht="72.599999999999994" hidden="1" customHeight="1" x14ac:dyDescent="0.2">
      <c r="A23" s="13" t="s">
        <v>20</v>
      </c>
      <c r="B23" s="3" t="s">
        <v>21</v>
      </c>
      <c r="C23" s="14">
        <v>0</v>
      </c>
      <c r="D23" s="14">
        <v>0</v>
      </c>
      <c r="E23" s="14">
        <f t="shared" si="1"/>
        <v>0</v>
      </c>
    </row>
    <row r="24" spans="1:5" ht="64.5" customHeight="1" x14ac:dyDescent="0.2">
      <c r="A24" s="13" t="s">
        <v>112</v>
      </c>
      <c r="B24" s="3" t="s">
        <v>21</v>
      </c>
      <c r="C24" s="14">
        <v>-25230</v>
      </c>
      <c r="D24" s="14"/>
      <c r="E24" s="14">
        <f t="shared" si="1"/>
        <v>-25230</v>
      </c>
    </row>
    <row r="25" spans="1:5" ht="16.7" customHeight="1" x14ac:dyDescent="0.2">
      <c r="A25" s="12" t="s">
        <v>22</v>
      </c>
      <c r="B25" s="27" t="s">
        <v>23</v>
      </c>
      <c r="C25" s="18">
        <f>C26</f>
        <v>380000</v>
      </c>
      <c r="D25" s="18">
        <f>D26</f>
        <v>0</v>
      </c>
      <c r="E25" s="18">
        <f>E26</f>
        <v>380000</v>
      </c>
    </row>
    <row r="26" spans="1:5" ht="18.95" customHeight="1" x14ac:dyDescent="0.2">
      <c r="A26" s="13" t="s">
        <v>73</v>
      </c>
      <c r="B26" s="3" t="s">
        <v>24</v>
      </c>
      <c r="C26" s="14">
        <v>380000</v>
      </c>
      <c r="D26" s="14"/>
      <c r="E26" s="14">
        <v>380000</v>
      </c>
    </row>
    <row r="27" spans="1:5" ht="16.7" customHeight="1" x14ac:dyDescent="0.2">
      <c r="A27" s="12" t="s">
        <v>25</v>
      </c>
      <c r="B27" s="27" t="s">
        <v>26</v>
      </c>
      <c r="C27" s="18">
        <f>SUM(C28:C30)</f>
        <v>7389200</v>
      </c>
      <c r="D27" s="18">
        <f>SUM(D28:D30)</f>
        <v>0</v>
      </c>
      <c r="E27" s="18">
        <f>SUM(E28:E30)</f>
        <v>7389200</v>
      </c>
    </row>
    <row r="28" spans="1:5" ht="43.35" customHeight="1" x14ac:dyDescent="0.2">
      <c r="A28" s="13" t="s">
        <v>58</v>
      </c>
      <c r="B28" s="3" t="s">
        <v>27</v>
      </c>
      <c r="C28" s="14">
        <v>435000</v>
      </c>
      <c r="D28" s="14"/>
      <c r="E28" s="14">
        <f t="shared" ref="E28:E30" si="2">C28+D28</f>
        <v>435000</v>
      </c>
    </row>
    <row r="29" spans="1:5" ht="57.6" customHeight="1" x14ac:dyDescent="0.2">
      <c r="A29" s="13" t="s">
        <v>55</v>
      </c>
      <c r="B29" s="3" t="s">
        <v>28</v>
      </c>
      <c r="C29" s="14">
        <v>60100</v>
      </c>
      <c r="D29" s="14"/>
      <c r="E29" s="14">
        <f t="shared" si="2"/>
        <v>60100</v>
      </c>
    </row>
    <row r="30" spans="1:5" ht="57.6" customHeight="1" x14ac:dyDescent="0.2">
      <c r="A30" s="13" t="s">
        <v>56</v>
      </c>
      <c r="B30" s="3" t="s">
        <v>29</v>
      </c>
      <c r="C30" s="14">
        <v>6894100</v>
      </c>
      <c r="D30" s="14"/>
      <c r="E30" s="14">
        <f t="shared" si="2"/>
        <v>6894100</v>
      </c>
    </row>
    <row r="31" spans="1:5" ht="16.7" customHeight="1" x14ac:dyDescent="0.2">
      <c r="A31" s="12" t="s">
        <v>30</v>
      </c>
      <c r="B31" s="27" t="s">
        <v>31</v>
      </c>
      <c r="C31" s="18">
        <f>SUM(C32:C33)</f>
        <v>90000</v>
      </c>
      <c r="D31" s="18">
        <f t="shared" ref="D31:E31" si="3">SUM(D32:D33)</f>
        <v>-54000</v>
      </c>
      <c r="E31" s="18">
        <f t="shared" si="3"/>
        <v>36000</v>
      </c>
    </row>
    <row r="32" spans="1:5" ht="72.599999999999994" customHeight="1" x14ac:dyDescent="0.2">
      <c r="A32" s="13" t="s">
        <v>171</v>
      </c>
      <c r="B32" s="3" t="s">
        <v>33</v>
      </c>
      <c r="C32" s="14">
        <v>90000</v>
      </c>
      <c r="D32" s="14">
        <v>-70000</v>
      </c>
      <c r="E32" s="14">
        <f>C32+D32</f>
        <v>20000</v>
      </c>
    </row>
    <row r="33" spans="1:47" ht="69.75" customHeight="1" x14ac:dyDescent="0.2">
      <c r="A33" s="13" t="s">
        <v>172</v>
      </c>
      <c r="B33" s="8" t="s">
        <v>170</v>
      </c>
      <c r="C33" s="14">
        <v>0</v>
      </c>
      <c r="D33" s="14">
        <v>16000</v>
      </c>
      <c r="E33" s="14">
        <f>C33+D33</f>
        <v>16000</v>
      </c>
    </row>
    <row r="34" spans="1:47" ht="18.399999999999999" customHeight="1" x14ac:dyDescent="0.2">
      <c r="A34" s="13" t="s">
        <v>0</v>
      </c>
      <c r="B34" s="27" t="s">
        <v>34</v>
      </c>
      <c r="C34" s="18">
        <f>C35+C39+C43+C46</f>
        <v>14082604.800000001</v>
      </c>
      <c r="D34" s="18">
        <f>D35+D39+D43+D46</f>
        <v>5651328.7800000003</v>
      </c>
      <c r="E34" s="18">
        <f>E35+E39+E43+E46</f>
        <v>19733933.580000002</v>
      </c>
    </row>
    <row r="35" spans="1:47" ht="43.35" customHeight="1" x14ac:dyDescent="0.2">
      <c r="A35" s="12" t="s">
        <v>35</v>
      </c>
      <c r="B35" s="27" t="s">
        <v>36</v>
      </c>
      <c r="C35" s="18">
        <f>SUM(C36:C38)</f>
        <v>4257000</v>
      </c>
      <c r="D35" s="18">
        <f>SUM(D36:D38)</f>
        <v>2904729.4</v>
      </c>
      <c r="E35" s="18">
        <f>SUM(E36:E38)</f>
        <v>7161729.4000000004</v>
      </c>
    </row>
    <row r="36" spans="1:47" s="26" customFormat="1" ht="65.25" customHeight="1" x14ac:dyDescent="0.2">
      <c r="A36" s="13" t="s">
        <v>37</v>
      </c>
      <c r="B36" s="3" t="s">
        <v>38</v>
      </c>
      <c r="C36" s="14">
        <v>1906000</v>
      </c>
      <c r="D36" s="14"/>
      <c r="E36" s="14">
        <f t="shared" ref="E36:E38" si="4">C36+D36</f>
        <v>1906000</v>
      </c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</row>
    <row r="37" spans="1:47" ht="32.25" customHeight="1" x14ac:dyDescent="0.2">
      <c r="A37" s="13" t="s">
        <v>166</v>
      </c>
      <c r="B37" s="3" t="s">
        <v>167</v>
      </c>
      <c r="C37" s="14">
        <v>1811000</v>
      </c>
      <c r="D37" s="14">
        <f>2187144.4+717585</f>
        <v>2904729.4</v>
      </c>
      <c r="E37" s="14">
        <f t="shared" si="4"/>
        <v>4715729.4000000004</v>
      </c>
    </row>
    <row r="38" spans="1:47" ht="65.25" customHeight="1" x14ac:dyDescent="0.2">
      <c r="A38" s="13" t="s">
        <v>54</v>
      </c>
      <c r="B38" s="3" t="s">
        <v>39</v>
      </c>
      <c r="C38" s="14">
        <v>540000</v>
      </c>
      <c r="D38" s="14"/>
      <c r="E38" s="14">
        <f t="shared" si="4"/>
        <v>540000</v>
      </c>
    </row>
    <row r="39" spans="1:47" ht="28.9" customHeight="1" x14ac:dyDescent="0.2">
      <c r="A39" s="12" t="s">
        <v>40</v>
      </c>
      <c r="B39" s="27" t="s">
        <v>41</v>
      </c>
      <c r="C39" s="18">
        <f>SUM(C40:C42)</f>
        <v>9242604.8000000007</v>
      </c>
      <c r="D39" s="18">
        <f>SUM(D40:D42)</f>
        <v>2042441.58</v>
      </c>
      <c r="E39" s="18">
        <f>SUM(E40:E42)</f>
        <v>11285046.380000001</v>
      </c>
    </row>
    <row r="40" spans="1:47" ht="28.9" hidden="1" customHeight="1" x14ac:dyDescent="0.2">
      <c r="A40" s="13" t="s">
        <v>57</v>
      </c>
      <c r="B40" s="3" t="s">
        <v>42</v>
      </c>
      <c r="C40" s="14">
        <v>0</v>
      </c>
      <c r="D40" s="14"/>
      <c r="E40" s="14">
        <f t="shared" ref="E40:E42" si="5">C40+D40</f>
        <v>0</v>
      </c>
    </row>
    <row r="41" spans="1:47" ht="39" customHeight="1" x14ac:dyDescent="0.2">
      <c r="A41" s="13" t="s">
        <v>62</v>
      </c>
      <c r="B41" s="8" t="s">
        <v>63</v>
      </c>
      <c r="C41" s="14">
        <v>9242604.8000000007</v>
      </c>
      <c r="D41" s="14">
        <f>237.86+252287.9+79232.24+25091.1</f>
        <v>356849.1</v>
      </c>
      <c r="E41" s="14">
        <f t="shared" si="5"/>
        <v>9599453.9000000004</v>
      </c>
    </row>
    <row r="42" spans="1:47" ht="24" customHeight="1" x14ac:dyDescent="0.2">
      <c r="A42" s="13" t="s">
        <v>70</v>
      </c>
      <c r="B42" s="8" t="s">
        <v>71</v>
      </c>
      <c r="C42" s="14">
        <v>0</v>
      </c>
      <c r="D42" s="14">
        <v>1685592.48</v>
      </c>
      <c r="E42" s="14">
        <f t="shared" si="5"/>
        <v>1685592.48</v>
      </c>
    </row>
    <row r="43" spans="1:47" ht="35.25" customHeight="1" x14ac:dyDescent="0.2">
      <c r="A43" s="12" t="s">
        <v>68</v>
      </c>
      <c r="B43" s="12" t="s">
        <v>67</v>
      </c>
      <c r="C43" s="18">
        <f>SUM(C44:C46)</f>
        <v>583000</v>
      </c>
      <c r="D43" s="18">
        <f t="shared" ref="D43:E43" si="6">SUM(D44:D46)</f>
        <v>704157.79999999993</v>
      </c>
      <c r="E43" s="18">
        <f t="shared" si="6"/>
        <v>1287157.8</v>
      </c>
    </row>
    <row r="44" spans="1:47" ht="64.5" customHeight="1" x14ac:dyDescent="0.2">
      <c r="A44" s="13" t="s">
        <v>66</v>
      </c>
      <c r="B44" s="11" t="s">
        <v>69</v>
      </c>
      <c r="C44" s="14">
        <v>583000</v>
      </c>
      <c r="D44" s="14">
        <v>646617.23</v>
      </c>
      <c r="E44" s="14">
        <f>C44+D44</f>
        <v>1229617.23</v>
      </c>
    </row>
    <row r="45" spans="1:47" ht="43.5" customHeight="1" x14ac:dyDescent="0.2">
      <c r="A45" s="40" t="s">
        <v>175</v>
      </c>
      <c r="B45" s="42" t="s">
        <v>176</v>
      </c>
      <c r="C45" s="41">
        <v>0</v>
      </c>
      <c r="D45" s="14">
        <v>57540.57</v>
      </c>
      <c r="E45" s="14">
        <f>C45+D45</f>
        <v>57540.57</v>
      </c>
    </row>
    <row r="46" spans="1:47" ht="21" hidden="1" customHeight="1" x14ac:dyDescent="0.2">
      <c r="A46" s="39" t="s">
        <v>87</v>
      </c>
      <c r="B46" s="39" t="s">
        <v>85</v>
      </c>
      <c r="C46" s="25">
        <f>C47</f>
        <v>0</v>
      </c>
      <c r="D46" s="25">
        <f>D47</f>
        <v>0</v>
      </c>
      <c r="E46" s="25">
        <f>E47</f>
        <v>0</v>
      </c>
    </row>
    <row r="47" spans="1:47" ht="21" hidden="1" customHeight="1" x14ac:dyDescent="0.2">
      <c r="A47" s="13" t="s">
        <v>88</v>
      </c>
      <c r="B47" s="13" t="s">
        <v>86</v>
      </c>
      <c r="C47" s="14">
        <v>0</v>
      </c>
      <c r="D47" s="14">
        <v>0</v>
      </c>
      <c r="E47" s="14">
        <f>C47+D47</f>
        <v>0</v>
      </c>
    </row>
    <row r="48" spans="1:47" ht="18.399999999999999" customHeight="1" x14ac:dyDescent="0.2">
      <c r="A48" s="12" t="s">
        <v>160</v>
      </c>
      <c r="B48" s="27" t="s">
        <v>43</v>
      </c>
      <c r="C48" s="18">
        <f>C49+C105+C106+C107+C108</f>
        <v>72440259.400000006</v>
      </c>
      <c r="D48" s="18">
        <f>D49+D105+D106+D107+D108</f>
        <v>714464.16999999993</v>
      </c>
      <c r="E48" s="18">
        <f>E49+E105+E106+E107+E108</f>
        <v>73154723.570000008</v>
      </c>
    </row>
    <row r="49" spans="1:6" ht="43.35" customHeight="1" x14ac:dyDescent="0.2">
      <c r="A49" s="12" t="s">
        <v>44</v>
      </c>
      <c r="B49" s="27" t="s">
        <v>45</v>
      </c>
      <c r="C49" s="18">
        <f>C50+C54+C61+C65+C67</f>
        <v>72440259.400000006</v>
      </c>
      <c r="D49" s="18">
        <f>D50+D54+D61+D65+D67</f>
        <v>994324</v>
      </c>
      <c r="E49" s="18">
        <f>E50+E54+E61+E65+E67</f>
        <v>73434583.400000006</v>
      </c>
    </row>
    <row r="50" spans="1:6" ht="28.9" customHeight="1" x14ac:dyDescent="0.2">
      <c r="A50" s="12" t="s">
        <v>96</v>
      </c>
      <c r="B50" s="27" t="s">
        <v>46</v>
      </c>
      <c r="C50" s="18">
        <f>SUM(C51:C53)</f>
        <v>67005000</v>
      </c>
      <c r="D50" s="18">
        <f>SUM(D51:D53)</f>
        <v>587520</v>
      </c>
      <c r="E50" s="18">
        <f>SUM(E51:E53)</f>
        <v>67592520</v>
      </c>
    </row>
    <row r="51" spans="1:6" ht="28.9" customHeight="1" x14ac:dyDescent="0.2">
      <c r="A51" s="13" t="s">
        <v>97</v>
      </c>
      <c r="B51" s="3" t="s">
        <v>47</v>
      </c>
      <c r="C51" s="14">
        <v>67005000</v>
      </c>
      <c r="D51" s="14"/>
      <c r="E51" s="14">
        <f>C51+D51</f>
        <v>67005000</v>
      </c>
      <c r="F51" s="9"/>
    </row>
    <row r="52" spans="1:6" ht="28.9" hidden="1" customHeight="1" x14ac:dyDescent="0.2">
      <c r="A52" s="13" t="s">
        <v>104</v>
      </c>
      <c r="B52" s="8" t="s">
        <v>61</v>
      </c>
      <c r="C52" s="14">
        <v>0</v>
      </c>
      <c r="D52" s="14">
        <v>0</v>
      </c>
      <c r="E52" s="14">
        <f t="shared" ref="E52:E53" si="7">C52+D52</f>
        <v>0</v>
      </c>
    </row>
    <row r="53" spans="1:6" ht="28.9" customHeight="1" x14ac:dyDescent="0.2">
      <c r="A53" s="13" t="s">
        <v>104</v>
      </c>
      <c r="B53" s="8" t="s">
        <v>61</v>
      </c>
      <c r="C53" s="14">
        <v>0</v>
      </c>
      <c r="D53" s="14">
        <v>587520</v>
      </c>
      <c r="E53" s="14">
        <f t="shared" si="7"/>
        <v>587520</v>
      </c>
    </row>
    <row r="54" spans="1:6" ht="28.9" customHeight="1" x14ac:dyDescent="0.2">
      <c r="A54" s="12" t="s">
        <v>103</v>
      </c>
      <c r="B54" s="27" t="s">
        <v>48</v>
      </c>
      <c r="C54" s="18">
        <f>SUM(C55:C60)</f>
        <v>0</v>
      </c>
      <c r="D54" s="18">
        <f>SUM(D55:D60)</f>
        <v>176404</v>
      </c>
      <c r="E54" s="18">
        <f>SUM(E55:E60)</f>
        <v>176404</v>
      </c>
    </row>
    <row r="55" spans="1:6" ht="52.5" hidden="1" customHeight="1" x14ac:dyDescent="0.2">
      <c r="A55" s="13" t="s">
        <v>122</v>
      </c>
      <c r="B55" s="8" t="s">
        <v>123</v>
      </c>
      <c r="C55" s="14">
        <v>0</v>
      </c>
      <c r="D55" s="14">
        <v>0</v>
      </c>
      <c r="E55" s="14">
        <v>0</v>
      </c>
    </row>
    <row r="56" spans="1:6" ht="51" hidden="1" customHeight="1" x14ac:dyDescent="0.2">
      <c r="A56" s="13" t="s">
        <v>93</v>
      </c>
      <c r="B56" s="8" t="s">
        <v>91</v>
      </c>
      <c r="C56" s="14">
        <v>0</v>
      </c>
      <c r="D56" s="14">
        <v>0</v>
      </c>
      <c r="E56" s="14">
        <v>0</v>
      </c>
    </row>
    <row r="57" spans="1:6" ht="66" hidden="1" customHeight="1" x14ac:dyDescent="0.2">
      <c r="A57" s="13" t="s">
        <v>90</v>
      </c>
      <c r="B57" s="8" t="s">
        <v>92</v>
      </c>
      <c r="C57" s="14">
        <v>0</v>
      </c>
      <c r="D57" s="14">
        <v>0</v>
      </c>
      <c r="E57" s="14">
        <v>0</v>
      </c>
    </row>
    <row r="58" spans="1:6" ht="29.25" customHeight="1" x14ac:dyDescent="0.2">
      <c r="A58" s="13" t="s">
        <v>178</v>
      </c>
      <c r="B58" s="3" t="s">
        <v>177</v>
      </c>
      <c r="C58" s="14">
        <v>0</v>
      </c>
      <c r="D58" s="14">
        <v>176404</v>
      </c>
      <c r="E58" s="14">
        <f>C58+D58</f>
        <v>176404</v>
      </c>
    </row>
    <row r="59" spans="1:6" ht="43.35" hidden="1" customHeight="1" x14ac:dyDescent="0.2">
      <c r="A59" s="13" t="s">
        <v>72</v>
      </c>
      <c r="B59" s="13" t="s">
        <v>74</v>
      </c>
      <c r="C59" s="14">
        <v>0</v>
      </c>
      <c r="D59" s="14">
        <v>0</v>
      </c>
      <c r="E59" s="14">
        <v>0</v>
      </c>
      <c r="F59">
        <v>328000</v>
      </c>
    </row>
    <row r="60" spans="1:6" ht="43.35" hidden="1" customHeight="1" x14ac:dyDescent="0.2">
      <c r="A60" s="13" t="s">
        <v>75</v>
      </c>
      <c r="B60" s="13" t="s">
        <v>76</v>
      </c>
      <c r="C60" s="14">
        <v>0</v>
      </c>
      <c r="D60" s="14">
        <v>0</v>
      </c>
      <c r="E60" s="14">
        <v>0</v>
      </c>
    </row>
    <row r="61" spans="1:6" ht="28.9" customHeight="1" x14ac:dyDescent="0.2">
      <c r="A61" s="12" t="s">
        <v>98</v>
      </c>
      <c r="B61" s="27" t="s">
        <v>51</v>
      </c>
      <c r="C61" s="18">
        <f>SUM(C62:C64)</f>
        <v>754900</v>
      </c>
      <c r="D61" s="18">
        <f>SUM(D62:D64)</f>
        <v>0</v>
      </c>
      <c r="E61" s="18">
        <f>SUM(E62:E64)</f>
        <v>754900</v>
      </c>
    </row>
    <row r="62" spans="1:6" ht="28.9" customHeight="1" x14ac:dyDescent="0.2">
      <c r="A62" s="13" t="s">
        <v>99</v>
      </c>
      <c r="B62" s="3" t="s">
        <v>154</v>
      </c>
      <c r="C62" s="14">
        <v>11000</v>
      </c>
      <c r="D62" s="14"/>
      <c r="E62" s="14">
        <f t="shared" ref="E62:E63" si="8">C62+D62</f>
        <v>11000</v>
      </c>
    </row>
    <row r="63" spans="1:6" ht="39" customHeight="1" x14ac:dyDescent="0.2">
      <c r="A63" s="13" t="s">
        <v>100</v>
      </c>
      <c r="B63" s="8" t="s">
        <v>153</v>
      </c>
      <c r="C63" s="14">
        <v>743900</v>
      </c>
      <c r="D63" s="14"/>
      <c r="E63" s="14">
        <f t="shared" si="8"/>
        <v>743900</v>
      </c>
    </row>
    <row r="64" spans="1:6" ht="30" hidden="1" customHeight="1" x14ac:dyDescent="0.2">
      <c r="A64" s="2" t="s">
        <v>59</v>
      </c>
      <c r="B64" s="1" t="s">
        <v>60</v>
      </c>
      <c r="C64" s="14">
        <v>0</v>
      </c>
      <c r="D64" s="14">
        <v>0</v>
      </c>
      <c r="E64" s="14">
        <v>0</v>
      </c>
    </row>
    <row r="65" spans="1:5" s="20" customFormat="1" ht="17.25" hidden="1" customHeight="1" x14ac:dyDescent="0.2">
      <c r="A65" s="12" t="s">
        <v>83</v>
      </c>
      <c r="B65" s="27" t="s">
        <v>82</v>
      </c>
      <c r="C65" s="18">
        <f>C66</f>
        <v>0</v>
      </c>
      <c r="D65" s="18">
        <f>D66</f>
        <v>0</v>
      </c>
      <c r="E65" s="18">
        <f>E66</f>
        <v>0</v>
      </c>
    </row>
    <row r="66" spans="1:5" ht="26.25" hidden="1" customHeight="1" x14ac:dyDescent="0.2">
      <c r="A66" s="13" t="s">
        <v>81</v>
      </c>
      <c r="B66" s="13" t="s">
        <v>78</v>
      </c>
      <c r="C66" s="14">
        <v>0</v>
      </c>
      <c r="D66" s="14">
        <v>0</v>
      </c>
      <c r="E66" s="14">
        <v>0</v>
      </c>
    </row>
    <row r="67" spans="1:5" ht="16.7" customHeight="1" x14ac:dyDescent="0.2">
      <c r="A67" s="12" t="s">
        <v>101</v>
      </c>
      <c r="B67" s="27" t="s">
        <v>52</v>
      </c>
      <c r="C67" s="6">
        <f>SUM(C68:C104)</f>
        <v>4680359.4000000004</v>
      </c>
      <c r="D67" s="6">
        <f>SUM(D68:D104)</f>
        <v>230400</v>
      </c>
      <c r="E67" s="6">
        <f>SUM(E68:E104)</f>
        <v>4910759.4000000004</v>
      </c>
    </row>
    <row r="68" spans="1:5" ht="81" hidden="1" customHeight="1" x14ac:dyDescent="0.2">
      <c r="A68" s="13" t="s">
        <v>102</v>
      </c>
      <c r="B68" s="3" t="s">
        <v>115</v>
      </c>
      <c r="C68" s="14">
        <v>0</v>
      </c>
      <c r="D68" s="14">
        <v>0</v>
      </c>
      <c r="E68" s="14">
        <v>0</v>
      </c>
    </row>
    <row r="69" spans="1:5" ht="104.25" hidden="1" customHeight="1" x14ac:dyDescent="0.2">
      <c r="A69" s="13" t="s">
        <v>102</v>
      </c>
      <c r="B69" s="8" t="s">
        <v>125</v>
      </c>
      <c r="C69" s="10"/>
      <c r="D69" s="10"/>
      <c r="E69" s="10"/>
    </row>
    <row r="70" spans="1:5" ht="69.75" hidden="1" customHeight="1" x14ac:dyDescent="0.2">
      <c r="A70" s="13" t="s">
        <v>102</v>
      </c>
      <c r="B70" s="8" t="s">
        <v>94</v>
      </c>
      <c r="C70" s="10"/>
      <c r="D70" s="10"/>
      <c r="E70" s="10"/>
    </row>
    <row r="71" spans="1:5" ht="65.25" hidden="1" customHeight="1" x14ac:dyDescent="0.2">
      <c r="A71" s="13" t="s">
        <v>102</v>
      </c>
      <c r="B71" s="8" t="s">
        <v>95</v>
      </c>
      <c r="C71" s="10"/>
      <c r="D71" s="10"/>
      <c r="E71" s="10"/>
    </row>
    <row r="72" spans="1:5" ht="57.6" hidden="1" customHeight="1" x14ac:dyDescent="0.2">
      <c r="A72" s="13" t="s">
        <v>102</v>
      </c>
      <c r="B72" s="3" t="s">
        <v>79</v>
      </c>
      <c r="C72" s="14"/>
      <c r="D72" s="14"/>
      <c r="E72" s="14"/>
    </row>
    <row r="73" spans="1:5" ht="67.5" hidden="1" customHeight="1" x14ac:dyDescent="0.2">
      <c r="A73" s="13" t="s">
        <v>102</v>
      </c>
      <c r="B73" s="3" t="s">
        <v>113</v>
      </c>
      <c r="C73" s="14"/>
      <c r="D73" s="14"/>
      <c r="E73" s="14"/>
    </row>
    <row r="74" spans="1:5" ht="54.75" hidden="1" customHeight="1" x14ac:dyDescent="0.2">
      <c r="A74" s="13" t="s">
        <v>102</v>
      </c>
      <c r="B74" s="3" t="s">
        <v>114</v>
      </c>
      <c r="C74" s="14"/>
      <c r="D74" s="14"/>
      <c r="E74" s="14"/>
    </row>
    <row r="75" spans="1:5" ht="54" hidden="1" customHeight="1" x14ac:dyDescent="0.2">
      <c r="A75" s="13" t="s">
        <v>102</v>
      </c>
      <c r="B75" s="3" t="s">
        <v>115</v>
      </c>
      <c r="C75" s="14"/>
      <c r="D75" s="14"/>
      <c r="E75" s="14"/>
    </row>
    <row r="76" spans="1:5" ht="78" hidden="1" customHeight="1" x14ac:dyDescent="0.2">
      <c r="A76" s="13" t="s">
        <v>102</v>
      </c>
      <c r="B76" s="8" t="s">
        <v>116</v>
      </c>
      <c r="C76" s="14"/>
      <c r="D76" s="14"/>
      <c r="E76" s="14"/>
    </row>
    <row r="77" spans="1:5" ht="90" hidden="1" customHeight="1" x14ac:dyDescent="0.2">
      <c r="A77" s="13" t="s">
        <v>102</v>
      </c>
      <c r="B77" s="8" t="s">
        <v>117</v>
      </c>
      <c r="C77" s="14"/>
      <c r="D77" s="14"/>
      <c r="E77" s="14"/>
    </row>
    <row r="78" spans="1:5" ht="77.25" hidden="1" customHeight="1" x14ac:dyDescent="0.2">
      <c r="A78" s="13" t="s">
        <v>102</v>
      </c>
      <c r="B78" s="3" t="s">
        <v>118</v>
      </c>
      <c r="C78" s="14"/>
      <c r="D78" s="14"/>
      <c r="E78" s="14"/>
    </row>
    <row r="79" spans="1:5" ht="87" hidden="1" customHeight="1" x14ac:dyDescent="0.2">
      <c r="A79" s="13" t="s">
        <v>102</v>
      </c>
      <c r="B79" s="3" t="s">
        <v>119</v>
      </c>
      <c r="C79" s="14"/>
      <c r="D79" s="14"/>
      <c r="E79" s="14"/>
    </row>
    <row r="80" spans="1:5" ht="76.5" hidden="1" customHeight="1" x14ac:dyDescent="0.2">
      <c r="A80" s="13" t="s">
        <v>102</v>
      </c>
      <c r="B80" s="8" t="s">
        <v>120</v>
      </c>
      <c r="C80" s="14"/>
      <c r="D80" s="14"/>
      <c r="E80" s="14"/>
    </row>
    <row r="81" spans="1:5" ht="66.75" hidden="1" customHeight="1" x14ac:dyDescent="0.2">
      <c r="A81" s="13" t="s">
        <v>102</v>
      </c>
      <c r="B81" s="8" t="s">
        <v>121</v>
      </c>
      <c r="C81" s="14"/>
      <c r="D81" s="14"/>
      <c r="E81" s="14"/>
    </row>
    <row r="82" spans="1:5" ht="92.25" hidden="1" customHeight="1" x14ac:dyDescent="0.2">
      <c r="A82" s="13" t="s">
        <v>102</v>
      </c>
      <c r="B82" s="8" t="s">
        <v>126</v>
      </c>
      <c r="C82" s="14"/>
      <c r="D82" s="14"/>
      <c r="E82" s="14"/>
    </row>
    <row r="83" spans="1:5" ht="65.25" hidden="1" customHeight="1" x14ac:dyDescent="0.2">
      <c r="A83" s="13" t="s">
        <v>102</v>
      </c>
      <c r="B83" s="8" t="s">
        <v>127</v>
      </c>
      <c r="C83" s="14"/>
      <c r="D83" s="14"/>
      <c r="E83" s="14"/>
    </row>
    <row r="84" spans="1:5" ht="89.25" hidden="1" customHeight="1" x14ac:dyDescent="0.2">
      <c r="A84" s="13" t="s">
        <v>102</v>
      </c>
      <c r="B84" s="8" t="s">
        <v>128</v>
      </c>
      <c r="C84" s="14"/>
      <c r="D84" s="14"/>
      <c r="E84" s="14"/>
    </row>
    <row r="85" spans="1:5" ht="78" hidden="1" customHeight="1" x14ac:dyDescent="0.2">
      <c r="A85" s="13" t="s">
        <v>102</v>
      </c>
      <c r="B85" s="8" t="s">
        <v>130</v>
      </c>
      <c r="C85" s="14"/>
      <c r="D85" s="14"/>
      <c r="E85" s="14"/>
    </row>
    <row r="86" spans="1:5" ht="65.25" hidden="1" customHeight="1" x14ac:dyDescent="0.2">
      <c r="A86" s="13" t="s">
        <v>102</v>
      </c>
      <c r="B86" s="13" t="s">
        <v>131</v>
      </c>
      <c r="C86" s="14"/>
      <c r="D86" s="14"/>
      <c r="E86" s="14"/>
    </row>
    <row r="87" spans="1:5" ht="66" hidden="1" customHeight="1" x14ac:dyDescent="0.2">
      <c r="A87" s="13" t="s">
        <v>102</v>
      </c>
      <c r="B87" s="13" t="s">
        <v>132</v>
      </c>
      <c r="C87" s="14"/>
      <c r="D87" s="14"/>
      <c r="E87" s="14"/>
    </row>
    <row r="88" spans="1:5" ht="66.75" hidden="1" customHeight="1" x14ac:dyDescent="0.2">
      <c r="A88" s="13" t="s">
        <v>102</v>
      </c>
      <c r="B88" s="13" t="s">
        <v>133</v>
      </c>
      <c r="C88" s="14"/>
      <c r="D88" s="14"/>
      <c r="E88" s="14"/>
    </row>
    <row r="89" spans="1:5" ht="66.75" hidden="1" customHeight="1" x14ac:dyDescent="0.2">
      <c r="A89" s="13" t="s">
        <v>102</v>
      </c>
      <c r="B89" s="13" t="s">
        <v>137</v>
      </c>
      <c r="C89" s="14"/>
      <c r="D89" s="14"/>
      <c r="E89" s="14"/>
    </row>
    <row r="90" spans="1:5" ht="66.75" hidden="1" customHeight="1" x14ac:dyDescent="0.2">
      <c r="A90" s="13" t="s">
        <v>102</v>
      </c>
      <c r="B90" s="13" t="s">
        <v>138</v>
      </c>
      <c r="C90" s="14"/>
      <c r="D90" s="14"/>
      <c r="E90" s="14"/>
    </row>
    <row r="91" spans="1:5" ht="66.75" hidden="1" customHeight="1" x14ac:dyDescent="0.2">
      <c r="A91" s="13" t="s">
        <v>102</v>
      </c>
      <c r="B91" s="13" t="s">
        <v>139</v>
      </c>
      <c r="C91" s="14"/>
      <c r="D91" s="14"/>
      <c r="E91" s="14"/>
    </row>
    <row r="92" spans="1:5" ht="66.75" hidden="1" customHeight="1" x14ac:dyDescent="0.2">
      <c r="A92" s="13" t="s">
        <v>102</v>
      </c>
      <c r="B92" s="13" t="s">
        <v>140</v>
      </c>
      <c r="C92" s="14"/>
      <c r="D92" s="14"/>
      <c r="E92" s="14"/>
    </row>
    <row r="93" spans="1:5" ht="66.75" hidden="1" customHeight="1" x14ac:dyDescent="0.2">
      <c r="A93" s="13" t="s">
        <v>102</v>
      </c>
      <c r="B93" s="13" t="s">
        <v>147</v>
      </c>
      <c r="C93" s="14"/>
      <c r="D93" s="14"/>
      <c r="E93" s="14"/>
    </row>
    <row r="94" spans="1:5" ht="66.75" hidden="1" customHeight="1" x14ac:dyDescent="0.2">
      <c r="A94" s="13" t="s">
        <v>102</v>
      </c>
      <c r="B94" s="13" t="s">
        <v>141</v>
      </c>
      <c r="C94" s="14"/>
      <c r="D94" s="14"/>
      <c r="E94" s="14"/>
    </row>
    <row r="95" spans="1:5" ht="66.75" hidden="1" customHeight="1" x14ac:dyDescent="0.2">
      <c r="A95" s="13" t="s">
        <v>102</v>
      </c>
      <c r="B95" s="13" t="s">
        <v>142</v>
      </c>
      <c r="C95" s="14"/>
      <c r="D95" s="14"/>
      <c r="E95" s="14"/>
    </row>
    <row r="96" spans="1:5" ht="66.75" hidden="1" customHeight="1" x14ac:dyDescent="0.2">
      <c r="A96" s="13" t="s">
        <v>102</v>
      </c>
      <c r="B96" s="13" t="s">
        <v>143</v>
      </c>
      <c r="C96" s="14"/>
      <c r="D96" s="14"/>
      <c r="E96" s="14"/>
    </row>
    <row r="97" spans="1:5" ht="66.75" hidden="1" customHeight="1" x14ac:dyDescent="0.2">
      <c r="A97" s="13" t="s">
        <v>102</v>
      </c>
      <c r="B97" s="13" t="s">
        <v>144</v>
      </c>
      <c r="C97" s="14"/>
      <c r="D97" s="14"/>
      <c r="E97" s="14"/>
    </row>
    <row r="98" spans="1:5" ht="66.75" customHeight="1" x14ac:dyDescent="0.2">
      <c r="A98" s="13" t="s">
        <v>102</v>
      </c>
      <c r="B98" s="13" t="s">
        <v>163</v>
      </c>
      <c r="C98" s="14">
        <v>993362</v>
      </c>
      <c r="D98" s="14"/>
      <c r="E98" s="14">
        <f t="shared" ref="E98:E103" si="9">C98+D98</f>
        <v>993362</v>
      </c>
    </row>
    <row r="99" spans="1:5" ht="66.75" customHeight="1" x14ac:dyDescent="0.2">
      <c r="A99" s="13" t="s">
        <v>102</v>
      </c>
      <c r="B99" s="13" t="s">
        <v>164</v>
      </c>
      <c r="C99" s="14">
        <v>699997.4</v>
      </c>
      <c r="D99" s="14"/>
      <c r="E99" s="14">
        <f t="shared" si="9"/>
        <v>699997.4</v>
      </c>
    </row>
    <row r="100" spans="1:5" ht="80.25" hidden="1" customHeight="1" x14ac:dyDescent="0.2">
      <c r="A100" s="13" t="s">
        <v>129</v>
      </c>
      <c r="B100" s="13" t="s">
        <v>80</v>
      </c>
      <c r="C100" s="14"/>
      <c r="D100" s="14"/>
      <c r="E100" s="14">
        <f t="shared" si="9"/>
        <v>0</v>
      </c>
    </row>
    <row r="101" spans="1:5" ht="76.5" customHeight="1" x14ac:dyDescent="0.2">
      <c r="A101" s="13" t="s">
        <v>102</v>
      </c>
      <c r="B101" s="13" t="s">
        <v>179</v>
      </c>
      <c r="C101" s="14">
        <v>0</v>
      </c>
      <c r="D101" s="14">
        <v>230400</v>
      </c>
      <c r="E101" s="14">
        <f t="shared" si="9"/>
        <v>230400</v>
      </c>
    </row>
    <row r="102" spans="1:5" ht="78" customHeight="1" x14ac:dyDescent="0.2">
      <c r="A102" s="13" t="s">
        <v>102</v>
      </c>
      <c r="B102" s="13" t="s">
        <v>162</v>
      </c>
      <c r="C102" s="14">
        <v>987000</v>
      </c>
      <c r="D102" s="14"/>
      <c r="E102" s="14">
        <f t="shared" si="9"/>
        <v>987000</v>
      </c>
    </row>
    <row r="103" spans="1:5" ht="76.5" customHeight="1" x14ac:dyDescent="0.2">
      <c r="A103" s="13" t="s">
        <v>102</v>
      </c>
      <c r="B103" s="13" t="s">
        <v>161</v>
      </c>
      <c r="C103" s="14">
        <v>2000000</v>
      </c>
      <c r="D103" s="14"/>
      <c r="E103" s="14">
        <f t="shared" si="9"/>
        <v>2000000</v>
      </c>
    </row>
    <row r="104" spans="1:5" ht="66.75" hidden="1" customHeight="1" x14ac:dyDescent="0.2">
      <c r="A104" s="13" t="s">
        <v>102</v>
      </c>
      <c r="B104" s="13" t="s">
        <v>148</v>
      </c>
      <c r="C104" s="14"/>
      <c r="D104" s="14"/>
      <c r="E104" s="14"/>
    </row>
    <row r="105" spans="1:5" ht="36" hidden="1" customHeight="1" x14ac:dyDescent="0.2">
      <c r="A105" s="13" t="s">
        <v>135</v>
      </c>
      <c r="B105" s="8" t="s">
        <v>136</v>
      </c>
      <c r="C105" s="14"/>
      <c r="D105" s="14"/>
      <c r="E105" s="14"/>
    </row>
    <row r="106" spans="1:5" ht="25.5" hidden="1" customHeight="1" x14ac:dyDescent="0.2">
      <c r="A106" s="13" t="s">
        <v>106</v>
      </c>
      <c r="B106" s="8" t="s">
        <v>64</v>
      </c>
      <c r="C106" s="14"/>
      <c r="D106" s="14"/>
      <c r="E106" s="14"/>
    </row>
    <row r="107" spans="1:5" ht="31.5" customHeight="1" x14ac:dyDescent="0.2">
      <c r="A107" s="13" t="s">
        <v>106</v>
      </c>
      <c r="B107" s="8" t="s">
        <v>64</v>
      </c>
      <c r="C107" s="14">
        <v>0</v>
      </c>
      <c r="D107" s="14">
        <v>33000</v>
      </c>
      <c r="E107" s="14">
        <f t="shared" ref="E107:E108" si="10">C107+D107</f>
        <v>33000</v>
      </c>
    </row>
    <row r="108" spans="1:5" ht="39" customHeight="1" x14ac:dyDescent="0.2">
      <c r="A108" s="13" t="s">
        <v>173</v>
      </c>
      <c r="B108" s="8" t="s">
        <v>174</v>
      </c>
      <c r="C108" s="14">
        <v>0</v>
      </c>
      <c r="D108" s="14">
        <v>-312859.83</v>
      </c>
      <c r="E108" s="14">
        <f t="shared" si="10"/>
        <v>-312859.83</v>
      </c>
    </row>
    <row r="109" spans="1:5" ht="19.899999999999999" customHeight="1" x14ac:dyDescent="0.2">
      <c r="A109" s="46" t="s">
        <v>53</v>
      </c>
      <c r="B109" s="47"/>
      <c r="C109" s="18">
        <f>C10+C48</f>
        <v>105398564.2</v>
      </c>
      <c r="D109" s="18">
        <f>D10+D48</f>
        <v>6311792.9500000002</v>
      </c>
      <c r="E109" s="18">
        <f>E10+E48</f>
        <v>111710357.15000001</v>
      </c>
    </row>
    <row r="110" spans="1:5" x14ac:dyDescent="0.2">
      <c r="C110" s="19"/>
    </row>
    <row r="111" spans="1:5" x14ac:dyDescent="0.2">
      <c r="C111" s="19"/>
    </row>
    <row r="112" spans="1:5" x14ac:dyDescent="0.2">
      <c r="C112" s="19"/>
    </row>
    <row r="113" spans="1:5" x14ac:dyDescent="0.2">
      <c r="C113" s="19"/>
    </row>
    <row r="114" spans="1:5" x14ac:dyDescent="0.2">
      <c r="A114"/>
      <c r="C114" s="19"/>
      <c r="D114"/>
      <c r="E114"/>
    </row>
    <row r="115" spans="1:5" x14ac:dyDescent="0.2">
      <c r="A115"/>
      <c r="C115" s="19"/>
      <c r="D115"/>
      <c r="E115"/>
    </row>
    <row r="116" spans="1:5" x14ac:dyDescent="0.2">
      <c r="A116"/>
      <c r="C116" s="19"/>
      <c r="D116"/>
      <c r="E116"/>
    </row>
    <row r="117" spans="1:5" x14ac:dyDescent="0.2">
      <c r="A117"/>
      <c r="C117" s="19"/>
      <c r="D117"/>
      <c r="E117"/>
    </row>
  </sheetData>
  <mergeCells count="8">
    <mergeCell ref="J10:K10"/>
    <mergeCell ref="A109:B109"/>
    <mergeCell ref="D1:E1"/>
    <mergeCell ref="D2:E2"/>
    <mergeCell ref="D3:E3"/>
    <mergeCell ref="A4:E4"/>
    <mergeCell ref="A5:E5"/>
    <mergeCell ref="A6:E6"/>
  </mergeCells>
  <printOptions horizontalCentered="1"/>
  <pageMargins left="0.70866141732283472" right="0.39370078740157483" top="0.39370078740157483" bottom="0.3937007874015748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114"/>
  <sheetViews>
    <sheetView topLeftCell="A4" zoomScaleNormal="100" zoomScaleSheetLayoutView="95" workbookViewId="0">
      <selection activeCell="E34" sqref="E34"/>
    </sheetView>
  </sheetViews>
  <sheetFormatPr defaultRowHeight="12.75" x14ac:dyDescent="0.2"/>
  <cols>
    <col min="1" max="1" width="32.33203125" style="15" customWidth="1"/>
    <col min="2" max="2" width="61.33203125" customWidth="1"/>
    <col min="3" max="3" width="20.1640625" style="15" customWidth="1"/>
    <col min="4" max="4" width="20.83203125" customWidth="1"/>
    <col min="5" max="5" width="17.33203125" style="9" customWidth="1"/>
    <col min="6" max="6" width="15.6640625" style="9" customWidth="1"/>
    <col min="7" max="7" width="11.6640625" bestFit="1" customWidth="1"/>
  </cols>
  <sheetData>
    <row r="1" spans="1:12" ht="45" customHeight="1" x14ac:dyDescent="0.2">
      <c r="B1" s="49" t="s">
        <v>165</v>
      </c>
      <c r="C1" s="49"/>
      <c r="D1" s="49"/>
    </row>
    <row r="2" spans="1:12" ht="15.75" x14ac:dyDescent="0.2">
      <c r="A2" s="33"/>
      <c r="B2" s="33"/>
      <c r="C2" s="33"/>
      <c r="D2" s="33"/>
      <c r="E2" s="33"/>
      <c r="F2" s="33"/>
    </row>
    <row r="4" spans="1:12" ht="33" customHeight="1" x14ac:dyDescent="0.2">
      <c r="A4" s="45" t="s">
        <v>158</v>
      </c>
      <c r="B4" s="45"/>
      <c r="C4" s="45"/>
      <c r="D4" s="45"/>
    </row>
    <row r="5" spans="1:12" ht="53.45" hidden="1" customHeight="1" x14ac:dyDescent="0.2">
      <c r="A5" s="30"/>
      <c r="B5" s="30"/>
      <c r="C5" s="30"/>
    </row>
    <row r="6" spans="1:12" ht="24" customHeight="1" x14ac:dyDescent="0.2">
      <c r="A6" s="30"/>
      <c r="B6" s="30"/>
      <c r="C6" s="30"/>
      <c r="D6" s="32" t="s">
        <v>152</v>
      </c>
    </row>
    <row r="7" spans="1:12" ht="17.100000000000001" customHeight="1" x14ac:dyDescent="0.2">
      <c r="A7" s="23" t="s">
        <v>0</v>
      </c>
      <c r="B7" s="24" t="s">
        <v>0</v>
      </c>
      <c r="C7" s="16"/>
      <c r="D7" s="29" t="s">
        <v>1</v>
      </c>
    </row>
    <row r="8" spans="1:12" ht="27" customHeight="1" x14ac:dyDescent="0.2">
      <c r="A8" s="17" t="s">
        <v>2</v>
      </c>
      <c r="B8" s="4" t="s">
        <v>3</v>
      </c>
      <c r="C8" s="22" t="s">
        <v>150</v>
      </c>
      <c r="D8" s="22" t="s">
        <v>159</v>
      </c>
    </row>
    <row r="9" spans="1:12" ht="18.399999999999999" customHeight="1" x14ac:dyDescent="0.2">
      <c r="A9" s="13" t="s">
        <v>0</v>
      </c>
      <c r="B9" s="28" t="s">
        <v>4</v>
      </c>
      <c r="C9" s="18">
        <f>C10+C32</f>
        <v>30824964.800000001</v>
      </c>
      <c r="D9" s="6">
        <f>D10+D32</f>
        <v>31287374.800000001</v>
      </c>
      <c r="K9" s="43"/>
      <c r="L9" s="44"/>
    </row>
    <row r="10" spans="1:12" ht="18.399999999999999" customHeight="1" x14ac:dyDescent="0.2">
      <c r="A10" s="13" t="s">
        <v>0</v>
      </c>
      <c r="B10" s="28" t="s">
        <v>5</v>
      </c>
      <c r="C10" s="18">
        <f>C11+C15+C24+C26+C30</f>
        <v>16811360</v>
      </c>
      <c r="D10" s="6">
        <f>D11+D15+D24+D26+D30</f>
        <v>17273770</v>
      </c>
    </row>
    <row r="11" spans="1:12" ht="16.7" customHeight="1" x14ac:dyDescent="0.2">
      <c r="A11" s="12" t="s">
        <v>6</v>
      </c>
      <c r="B11" s="28" t="s">
        <v>7</v>
      </c>
      <c r="C11" s="18">
        <f>SUM(C12:C14)</f>
        <v>8570000</v>
      </c>
      <c r="D11" s="18">
        <f>SUM(D12:D14)</f>
        <v>9010000</v>
      </c>
    </row>
    <row r="12" spans="1:12" ht="72.599999999999994" customHeight="1" x14ac:dyDescent="0.2">
      <c r="A12" s="13" t="s">
        <v>8</v>
      </c>
      <c r="B12" s="3" t="s">
        <v>9</v>
      </c>
      <c r="C12" s="14">
        <v>8524800</v>
      </c>
      <c r="D12" s="7">
        <v>8964800</v>
      </c>
    </row>
    <row r="13" spans="1:12" ht="100.9" customHeight="1" x14ac:dyDescent="0.2">
      <c r="A13" s="13" t="s">
        <v>10</v>
      </c>
      <c r="B13" s="3" t="s">
        <v>11</v>
      </c>
      <c r="C13" s="14">
        <v>200</v>
      </c>
      <c r="D13" s="7">
        <v>200</v>
      </c>
    </row>
    <row r="14" spans="1:12" ht="60" customHeight="1" x14ac:dyDescent="0.2">
      <c r="A14" s="13" t="s">
        <v>155</v>
      </c>
      <c r="B14" s="38" t="s">
        <v>156</v>
      </c>
      <c r="C14" s="14">
        <v>45000</v>
      </c>
      <c r="D14" s="7">
        <v>45000</v>
      </c>
    </row>
    <row r="15" spans="1:12" ht="43.35" customHeight="1" x14ac:dyDescent="0.2">
      <c r="A15" s="12" t="s">
        <v>12</v>
      </c>
      <c r="B15" s="28" t="s">
        <v>13</v>
      </c>
      <c r="C15" s="18">
        <f>SUM(C16:C23)</f>
        <v>382160</v>
      </c>
      <c r="D15" s="18">
        <f t="shared" ref="D15" si="0">SUM(D16:D23)</f>
        <v>404570</v>
      </c>
    </row>
    <row r="16" spans="1:12" ht="72.599999999999994" hidden="1" customHeight="1" x14ac:dyDescent="0.2">
      <c r="A16" s="13" t="s">
        <v>14</v>
      </c>
      <c r="B16" s="3" t="s">
        <v>15</v>
      </c>
      <c r="C16" s="14">
        <v>0</v>
      </c>
      <c r="D16" s="7"/>
    </row>
    <row r="17" spans="1:4" ht="72.599999999999994" customHeight="1" x14ac:dyDescent="0.2">
      <c r="A17" s="13" t="s">
        <v>109</v>
      </c>
      <c r="B17" s="3" t="s">
        <v>15</v>
      </c>
      <c r="C17" s="14">
        <v>175690</v>
      </c>
      <c r="D17" s="14">
        <v>187310</v>
      </c>
    </row>
    <row r="18" spans="1:4" ht="86.85" hidden="1" customHeight="1" x14ac:dyDescent="0.2">
      <c r="A18" s="13" t="s">
        <v>16</v>
      </c>
      <c r="B18" s="3" t="s">
        <v>17</v>
      </c>
      <c r="C18" s="14">
        <v>0</v>
      </c>
      <c r="D18" s="14">
        <v>0</v>
      </c>
    </row>
    <row r="19" spans="1:4" ht="86.85" customHeight="1" x14ac:dyDescent="0.2">
      <c r="A19" s="13" t="s">
        <v>110</v>
      </c>
      <c r="B19" s="3" t="s">
        <v>17</v>
      </c>
      <c r="C19" s="14">
        <v>990</v>
      </c>
      <c r="D19" s="14">
        <v>1050</v>
      </c>
    </row>
    <row r="20" spans="1:4" ht="72.599999999999994" hidden="1" customHeight="1" x14ac:dyDescent="0.2">
      <c r="A20" s="13" t="s">
        <v>18</v>
      </c>
      <c r="B20" s="3" t="s">
        <v>19</v>
      </c>
      <c r="C20" s="14">
        <v>0</v>
      </c>
      <c r="D20" s="14">
        <v>0</v>
      </c>
    </row>
    <row r="21" spans="1:4" ht="72.599999999999994" customHeight="1" x14ac:dyDescent="0.2">
      <c r="A21" s="13" t="s">
        <v>111</v>
      </c>
      <c r="B21" s="3" t="s">
        <v>19</v>
      </c>
      <c r="C21" s="14">
        <v>230510</v>
      </c>
      <c r="D21" s="14">
        <v>244970</v>
      </c>
    </row>
    <row r="22" spans="1:4" ht="72.599999999999994" hidden="1" customHeight="1" x14ac:dyDescent="0.2">
      <c r="A22" s="13" t="s">
        <v>20</v>
      </c>
      <c r="B22" s="3" t="s">
        <v>21</v>
      </c>
      <c r="C22" s="14">
        <v>0</v>
      </c>
      <c r="D22" s="14">
        <v>0</v>
      </c>
    </row>
    <row r="23" spans="1:4" ht="72.599999999999994" customHeight="1" x14ac:dyDescent="0.2">
      <c r="A23" s="13" t="s">
        <v>112</v>
      </c>
      <c r="B23" s="3" t="s">
        <v>21</v>
      </c>
      <c r="C23" s="14">
        <v>-25030</v>
      </c>
      <c r="D23" s="14">
        <v>-28760</v>
      </c>
    </row>
    <row r="24" spans="1:4" ht="16.7" customHeight="1" x14ac:dyDescent="0.2">
      <c r="A24" s="12" t="s">
        <v>22</v>
      </c>
      <c r="B24" s="28" t="s">
        <v>23</v>
      </c>
      <c r="C24" s="18">
        <f>C25</f>
        <v>380000</v>
      </c>
      <c r="D24" s="6">
        <f>D25</f>
        <v>380000</v>
      </c>
    </row>
    <row r="25" spans="1:4" ht="18.95" customHeight="1" x14ac:dyDescent="0.2">
      <c r="A25" s="13" t="s">
        <v>73</v>
      </c>
      <c r="B25" s="3" t="s">
        <v>24</v>
      </c>
      <c r="C25" s="14">
        <v>380000</v>
      </c>
      <c r="D25" s="7">
        <v>380000</v>
      </c>
    </row>
    <row r="26" spans="1:4" ht="16.7" customHeight="1" x14ac:dyDescent="0.2">
      <c r="A26" s="12" t="s">
        <v>25</v>
      </c>
      <c r="B26" s="28" t="s">
        <v>26</v>
      </c>
      <c r="C26" s="18">
        <f>SUM(C27:C29)</f>
        <v>7389200</v>
      </c>
      <c r="D26" s="6">
        <f>SUM(D27:D29)</f>
        <v>7389200</v>
      </c>
    </row>
    <row r="27" spans="1:4" ht="43.35" customHeight="1" x14ac:dyDescent="0.2">
      <c r="A27" s="13" t="s">
        <v>58</v>
      </c>
      <c r="B27" s="3" t="s">
        <v>27</v>
      </c>
      <c r="C27" s="14">
        <v>435000</v>
      </c>
      <c r="D27" s="7">
        <v>435000</v>
      </c>
    </row>
    <row r="28" spans="1:4" ht="57.6" customHeight="1" x14ac:dyDescent="0.2">
      <c r="A28" s="13" t="s">
        <v>55</v>
      </c>
      <c r="B28" s="3" t="s">
        <v>28</v>
      </c>
      <c r="C28" s="14">
        <v>60100</v>
      </c>
      <c r="D28" s="14">
        <v>60100</v>
      </c>
    </row>
    <row r="29" spans="1:4" ht="57.6" customHeight="1" x14ac:dyDescent="0.2">
      <c r="A29" s="13" t="s">
        <v>56</v>
      </c>
      <c r="B29" s="3" t="s">
        <v>29</v>
      </c>
      <c r="C29" s="14">
        <v>6894100</v>
      </c>
      <c r="D29" s="14">
        <v>6894100</v>
      </c>
    </row>
    <row r="30" spans="1:4" ht="16.7" customHeight="1" x14ac:dyDescent="0.2">
      <c r="A30" s="12" t="s">
        <v>30</v>
      </c>
      <c r="B30" s="28" t="s">
        <v>31</v>
      </c>
      <c r="C30" s="18">
        <f>C31</f>
        <v>90000</v>
      </c>
      <c r="D30" s="6">
        <f>D31</f>
        <v>90000</v>
      </c>
    </row>
    <row r="31" spans="1:4" ht="72.599999999999994" customHeight="1" x14ac:dyDescent="0.2">
      <c r="A31" s="13" t="s">
        <v>32</v>
      </c>
      <c r="B31" s="3" t="s">
        <v>33</v>
      </c>
      <c r="C31" s="14">
        <v>90000</v>
      </c>
      <c r="D31" s="7">
        <v>90000</v>
      </c>
    </row>
    <row r="32" spans="1:4" ht="18.399999999999999" customHeight="1" x14ac:dyDescent="0.2">
      <c r="A32" s="13" t="s">
        <v>0</v>
      </c>
      <c r="B32" s="28" t="s">
        <v>34</v>
      </c>
      <c r="C32" s="18">
        <f>C33+C37+C41+C43</f>
        <v>14013604.800000001</v>
      </c>
      <c r="D32" s="18">
        <f>D33+D37+D41+D43</f>
        <v>14013604.800000001</v>
      </c>
    </row>
    <row r="33" spans="1:48" ht="43.35" customHeight="1" x14ac:dyDescent="0.2">
      <c r="A33" s="12" t="s">
        <v>35</v>
      </c>
      <c r="B33" s="28" t="s">
        <v>36</v>
      </c>
      <c r="C33" s="18">
        <f>SUM(C34:C36)</f>
        <v>4257000</v>
      </c>
      <c r="D33" s="6">
        <f>SUM(D34:D36)</f>
        <v>4257000</v>
      </c>
    </row>
    <row r="34" spans="1:48" s="26" customFormat="1" ht="72.599999999999994" customHeight="1" x14ac:dyDescent="0.2">
      <c r="A34" s="13" t="s">
        <v>37</v>
      </c>
      <c r="B34" s="3" t="s">
        <v>38</v>
      </c>
      <c r="C34" s="14">
        <v>1906000</v>
      </c>
      <c r="D34" s="7">
        <v>1906000</v>
      </c>
      <c r="E34" s="9"/>
      <c r="F34" s="9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</row>
    <row r="35" spans="1:48" ht="29.25" customHeight="1" x14ac:dyDescent="0.2">
      <c r="A35" s="13" t="s">
        <v>166</v>
      </c>
      <c r="B35" s="3" t="s">
        <v>167</v>
      </c>
      <c r="C35" s="14">
        <v>1811000</v>
      </c>
      <c r="D35" s="7">
        <v>1811000</v>
      </c>
    </row>
    <row r="36" spans="1:48" ht="72.599999999999994" customHeight="1" x14ac:dyDescent="0.2">
      <c r="A36" s="13" t="s">
        <v>54</v>
      </c>
      <c r="B36" s="3" t="s">
        <v>39</v>
      </c>
      <c r="C36" s="14">
        <v>540000</v>
      </c>
      <c r="D36" s="7">
        <v>540000</v>
      </c>
    </row>
    <row r="37" spans="1:48" ht="28.9" customHeight="1" x14ac:dyDescent="0.2">
      <c r="A37" s="12" t="s">
        <v>40</v>
      </c>
      <c r="B37" s="28" t="s">
        <v>41</v>
      </c>
      <c r="C37" s="18">
        <f>SUM(C38:C40)</f>
        <v>9242604.8000000007</v>
      </c>
      <c r="D37" s="6">
        <f>SUM(D38:D40)</f>
        <v>9242604.8000000007</v>
      </c>
    </row>
    <row r="38" spans="1:48" ht="28.9" customHeight="1" x14ac:dyDescent="0.2">
      <c r="A38" s="13" t="s">
        <v>57</v>
      </c>
      <c r="B38" s="3" t="s">
        <v>42</v>
      </c>
      <c r="C38" s="14">
        <v>0</v>
      </c>
      <c r="D38" s="7">
        <v>0</v>
      </c>
    </row>
    <row r="39" spans="1:48" ht="44.25" customHeight="1" x14ac:dyDescent="0.2">
      <c r="A39" s="13" t="s">
        <v>62</v>
      </c>
      <c r="B39" s="8" t="s">
        <v>63</v>
      </c>
      <c r="C39" s="14">
        <v>9242604.8000000007</v>
      </c>
      <c r="D39" s="14">
        <v>9242604.8000000007</v>
      </c>
    </row>
    <row r="40" spans="1:48" ht="34.5" customHeight="1" x14ac:dyDescent="0.2">
      <c r="A40" s="13" t="s">
        <v>70</v>
      </c>
      <c r="B40" s="8" t="s">
        <v>71</v>
      </c>
      <c r="C40" s="14">
        <v>0</v>
      </c>
      <c r="D40" s="7">
        <v>0</v>
      </c>
    </row>
    <row r="41" spans="1:48" ht="35.25" customHeight="1" x14ac:dyDescent="0.2">
      <c r="A41" s="12" t="s">
        <v>68</v>
      </c>
      <c r="B41" s="12" t="s">
        <v>67</v>
      </c>
      <c r="C41" s="18">
        <f>C42</f>
        <v>514000</v>
      </c>
      <c r="D41" s="6">
        <f>D42</f>
        <v>514000</v>
      </c>
    </row>
    <row r="42" spans="1:48" ht="71.25" customHeight="1" x14ac:dyDescent="0.2">
      <c r="A42" s="13" t="s">
        <v>66</v>
      </c>
      <c r="B42" s="11" t="s">
        <v>69</v>
      </c>
      <c r="C42" s="14">
        <v>514000</v>
      </c>
      <c r="D42" s="7">
        <v>514000</v>
      </c>
    </row>
    <row r="43" spans="1:48" ht="21" customHeight="1" x14ac:dyDescent="0.2">
      <c r="A43" s="12" t="s">
        <v>87</v>
      </c>
      <c r="B43" s="12" t="s">
        <v>85</v>
      </c>
      <c r="C43" s="25">
        <f>C44</f>
        <v>0</v>
      </c>
      <c r="D43" s="25">
        <f t="shared" ref="D43" si="1">D44</f>
        <v>0</v>
      </c>
    </row>
    <row r="44" spans="1:48" ht="21" customHeight="1" x14ac:dyDescent="0.2">
      <c r="A44" s="13" t="s">
        <v>88</v>
      </c>
      <c r="B44" s="13" t="s">
        <v>86</v>
      </c>
      <c r="C44" s="14">
        <v>0</v>
      </c>
      <c r="D44" s="7">
        <v>0</v>
      </c>
    </row>
    <row r="45" spans="1:48" ht="18.399999999999999" customHeight="1" x14ac:dyDescent="0.2">
      <c r="A45" s="12" t="s">
        <v>160</v>
      </c>
      <c r="B45" s="28" t="s">
        <v>43</v>
      </c>
      <c r="C45" s="18">
        <f>C46+C102+C103+C104+C105</f>
        <v>67769800</v>
      </c>
      <c r="D45" s="18">
        <f>D46+D102+D103+D104+D105</f>
        <v>67805600</v>
      </c>
    </row>
    <row r="46" spans="1:48" ht="43.35" customHeight="1" x14ac:dyDescent="0.2">
      <c r="A46" s="12" t="s">
        <v>44</v>
      </c>
      <c r="B46" s="28" t="s">
        <v>45</v>
      </c>
      <c r="C46" s="18">
        <f>C47+C51+C58+C62+C64</f>
        <v>67769800</v>
      </c>
      <c r="D46" s="18">
        <f>D47+D51+D58+D62+D64</f>
        <v>67805600</v>
      </c>
    </row>
    <row r="47" spans="1:48" ht="28.9" customHeight="1" x14ac:dyDescent="0.2">
      <c r="A47" s="12" t="s">
        <v>96</v>
      </c>
      <c r="B47" s="28" t="s">
        <v>46</v>
      </c>
      <c r="C47" s="18">
        <f>SUM(C48:C50)</f>
        <v>67005000</v>
      </c>
      <c r="D47" s="6">
        <f>SUM(D48:D50)</f>
        <v>67005000</v>
      </c>
      <c r="G47" s="9"/>
    </row>
    <row r="48" spans="1:48" ht="28.9" customHeight="1" x14ac:dyDescent="0.2">
      <c r="A48" s="13" t="s">
        <v>97</v>
      </c>
      <c r="B48" s="3" t="s">
        <v>47</v>
      </c>
      <c r="C48" s="14">
        <v>67005000</v>
      </c>
      <c r="D48" s="14">
        <v>67005000</v>
      </c>
    </row>
    <row r="49" spans="1:7" ht="28.9" hidden="1" customHeight="1" x14ac:dyDescent="0.2">
      <c r="A49" s="13" t="s">
        <v>104</v>
      </c>
      <c r="B49" s="8" t="s">
        <v>61</v>
      </c>
      <c r="C49" s="14">
        <v>0</v>
      </c>
      <c r="D49" s="7">
        <v>0</v>
      </c>
    </row>
    <row r="50" spans="1:7" ht="28.9" hidden="1" customHeight="1" x14ac:dyDescent="0.2">
      <c r="A50" s="13" t="s">
        <v>104</v>
      </c>
      <c r="B50" s="8" t="s">
        <v>61</v>
      </c>
      <c r="C50" s="14">
        <v>0</v>
      </c>
      <c r="D50" s="7">
        <v>0</v>
      </c>
    </row>
    <row r="51" spans="1:7" ht="28.9" hidden="1" customHeight="1" x14ac:dyDescent="0.2">
      <c r="A51" s="12" t="s">
        <v>103</v>
      </c>
      <c r="B51" s="28" t="s">
        <v>48</v>
      </c>
      <c r="C51" s="18">
        <f>SUM(C52:C57)</f>
        <v>0</v>
      </c>
      <c r="D51" s="6">
        <f>SUM(D52:D57)</f>
        <v>0</v>
      </c>
    </row>
    <row r="52" spans="1:7" ht="52.5" hidden="1" customHeight="1" x14ac:dyDescent="0.2">
      <c r="A52" s="13" t="s">
        <v>122</v>
      </c>
      <c r="B52" s="8" t="s">
        <v>123</v>
      </c>
      <c r="C52" s="14">
        <v>0</v>
      </c>
      <c r="D52" s="10"/>
    </row>
    <row r="53" spans="1:7" ht="51" hidden="1" customHeight="1" x14ac:dyDescent="0.2">
      <c r="A53" s="13" t="s">
        <v>93</v>
      </c>
      <c r="B53" s="8" t="s">
        <v>91</v>
      </c>
      <c r="C53" s="14">
        <v>0</v>
      </c>
      <c r="D53" s="10"/>
    </row>
    <row r="54" spans="1:7" ht="66" hidden="1" customHeight="1" x14ac:dyDescent="0.2">
      <c r="A54" s="13" t="s">
        <v>90</v>
      </c>
      <c r="B54" s="8" t="s">
        <v>92</v>
      </c>
      <c r="C54" s="14">
        <v>0</v>
      </c>
      <c r="D54" s="10"/>
    </row>
    <row r="55" spans="1:7" ht="43.35" hidden="1" customHeight="1" x14ac:dyDescent="0.2">
      <c r="A55" s="13" t="s">
        <v>49</v>
      </c>
      <c r="B55" s="3" t="s">
        <v>50</v>
      </c>
      <c r="C55" s="14">
        <v>0</v>
      </c>
      <c r="D55" s="10"/>
    </row>
    <row r="56" spans="1:7" ht="43.35" hidden="1" customHeight="1" x14ac:dyDescent="0.2">
      <c r="A56" s="13" t="s">
        <v>72</v>
      </c>
      <c r="B56" s="13" t="s">
        <v>74</v>
      </c>
      <c r="C56" s="14">
        <v>0</v>
      </c>
      <c r="D56" s="10"/>
      <c r="F56" s="9" t="s">
        <v>77</v>
      </c>
      <c r="G56">
        <v>328000</v>
      </c>
    </row>
    <row r="57" spans="1:7" ht="43.35" hidden="1" customHeight="1" x14ac:dyDescent="0.2">
      <c r="A57" s="13" t="s">
        <v>75</v>
      </c>
      <c r="B57" s="13" t="s">
        <v>76</v>
      </c>
      <c r="C57" s="14">
        <v>0</v>
      </c>
      <c r="D57" s="10"/>
    </row>
    <row r="58" spans="1:7" ht="28.9" customHeight="1" x14ac:dyDescent="0.2">
      <c r="A58" s="12" t="s">
        <v>98</v>
      </c>
      <c r="B58" s="28" t="s">
        <v>51</v>
      </c>
      <c r="C58" s="18">
        <f>SUM(C59:C61)</f>
        <v>764800</v>
      </c>
      <c r="D58" s="6">
        <f>SUM(D59:D61)</f>
        <v>800600</v>
      </c>
    </row>
    <row r="59" spans="1:7" ht="28.9" customHeight="1" x14ac:dyDescent="0.2">
      <c r="A59" s="13" t="s">
        <v>99</v>
      </c>
      <c r="B59" s="3" t="s">
        <v>154</v>
      </c>
      <c r="C59" s="14">
        <v>11000</v>
      </c>
      <c r="D59" s="14">
        <v>11000</v>
      </c>
    </row>
    <row r="60" spans="1:7" ht="38.25" customHeight="1" x14ac:dyDescent="0.2">
      <c r="A60" s="13" t="s">
        <v>100</v>
      </c>
      <c r="B60" s="8" t="s">
        <v>153</v>
      </c>
      <c r="C60" s="14">
        <v>753800</v>
      </c>
      <c r="D60" s="14">
        <v>789600</v>
      </c>
    </row>
    <row r="61" spans="1:7" ht="43.5" hidden="1" customHeight="1" x14ac:dyDescent="0.2">
      <c r="A61" s="2" t="s">
        <v>59</v>
      </c>
      <c r="B61" s="1" t="s">
        <v>60</v>
      </c>
      <c r="C61" s="14">
        <v>0</v>
      </c>
      <c r="D61" s="7"/>
    </row>
    <row r="62" spans="1:7" s="20" customFormat="1" ht="17.25" hidden="1" customHeight="1" x14ac:dyDescent="0.2">
      <c r="A62" s="12" t="s">
        <v>83</v>
      </c>
      <c r="B62" s="28" t="s">
        <v>82</v>
      </c>
      <c r="C62" s="18">
        <f>C63</f>
        <v>0</v>
      </c>
      <c r="D62" s="6">
        <f>D63</f>
        <v>0</v>
      </c>
      <c r="E62" s="21"/>
      <c r="F62" s="21"/>
    </row>
    <row r="63" spans="1:7" ht="26.25" hidden="1" customHeight="1" x14ac:dyDescent="0.2">
      <c r="A63" s="13" t="s">
        <v>81</v>
      </c>
      <c r="B63" s="13" t="s">
        <v>78</v>
      </c>
      <c r="C63" s="14">
        <v>0</v>
      </c>
      <c r="D63" s="10"/>
    </row>
    <row r="64" spans="1:7" ht="16.7" hidden="1" customHeight="1" x14ac:dyDescent="0.2">
      <c r="A64" s="12" t="s">
        <v>101</v>
      </c>
      <c r="B64" s="28" t="s">
        <v>52</v>
      </c>
      <c r="C64" s="6">
        <f>SUM(C65:C101)</f>
        <v>0</v>
      </c>
      <c r="D64" s="6">
        <f>SUM(D65:D101)</f>
        <v>0</v>
      </c>
    </row>
    <row r="65" spans="1:4" ht="81" hidden="1" customHeight="1" x14ac:dyDescent="0.2">
      <c r="A65" s="13" t="s">
        <v>102</v>
      </c>
      <c r="B65" s="8" t="s">
        <v>124</v>
      </c>
      <c r="C65" s="10"/>
      <c r="D65" s="10"/>
    </row>
    <row r="66" spans="1:4" ht="104.25" hidden="1" customHeight="1" x14ac:dyDescent="0.2">
      <c r="A66" s="13" t="s">
        <v>102</v>
      </c>
      <c r="B66" s="8" t="s">
        <v>125</v>
      </c>
      <c r="C66" s="10"/>
      <c r="D66" s="10"/>
    </row>
    <row r="67" spans="1:4" ht="69.75" hidden="1" customHeight="1" x14ac:dyDescent="0.2">
      <c r="A67" s="13" t="s">
        <v>102</v>
      </c>
      <c r="B67" s="8" t="s">
        <v>94</v>
      </c>
      <c r="C67" s="10"/>
      <c r="D67" s="6"/>
    </row>
    <row r="68" spans="1:4" ht="65.25" hidden="1" customHeight="1" x14ac:dyDescent="0.2">
      <c r="A68" s="13" t="s">
        <v>102</v>
      </c>
      <c r="B68" s="8" t="s">
        <v>95</v>
      </c>
      <c r="C68" s="10"/>
      <c r="D68" s="10"/>
    </row>
    <row r="69" spans="1:4" ht="57.6" hidden="1" customHeight="1" x14ac:dyDescent="0.2">
      <c r="A69" s="13" t="s">
        <v>102</v>
      </c>
      <c r="B69" s="3" t="s">
        <v>79</v>
      </c>
      <c r="C69" s="14"/>
      <c r="D69" s="7"/>
    </row>
    <row r="70" spans="1:4" ht="67.5" hidden="1" customHeight="1" x14ac:dyDescent="0.2">
      <c r="A70" s="13" t="s">
        <v>102</v>
      </c>
      <c r="B70" s="3" t="s">
        <v>113</v>
      </c>
      <c r="C70" s="14"/>
      <c r="D70" s="7"/>
    </row>
    <row r="71" spans="1:4" ht="54.75" hidden="1" customHeight="1" x14ac:dyDescent="0.2">
      <c r="A71" s="13" t="s">
        <v>102</v>
      </c>
      <c r="B71" s="3" t="s">
        <v>114</v>
      </c>
      <c r="C71" s="14"/>
      <c r="D71" s="7"/>
    </row>
    <row r="72" spans="1:4" ht="54" hidden="1" customHeight="1" x14ac:dyDescent="0.2">
      <c r="A72" s="13" t="s">
        <v>102</v>
      </c>
      <c r="B72" s="3" t="s">
        <v>115</v>
      </c>
      <c r="C72" s="14"/>
      <c r="D72" s="7"/>
    </row>
    <row r="73" spans="1:4" ht="78" hidden="1" customHeight="1" x14ac:dyDescent="0.2">
      <c r="A73" s="13" t="s">
        <v>102</v>
      </c>
      <c r="B73" s="8" t="s">
        <v>116</v>
      </c>
      <c r="C73" s="14"/>
      <c r="D73" s="7"/>
    </row>
    <row r="74" spans="1:4" ht="90" hidden="1" customHeight="1" x14ac:dyDescent="0.2">
      <c r="A74" s="13" t="s">
        <v>102</v>
      </c>
      <c r="B74" s="8" t="s">
        <v>117</v>
      </c>
      <c r="C74" s="14"/>
      <c r="D74" s="7"/>
    </row>
    <row r="75" spans="1:4" ht="77.25" hidden="1" customHeight="1" x14ac:dyDescent="0.2">
      <c r="A75" s="13" t="s">
        <v>102</v>
      </c>
      <c r="B75" s="3" t="s">
        <v>118</v>
      </c>
      <c r="C75" s="14"/>
      <c r="D75" s="7"/>
    </row>
    <row r="76" spans="1:4" ht="87" hidden="1" customHeight="1" x14ac:dyDescent="0.2">
      <c r="A76" s="13" t="s">
        <v>102</v>
      </c>
      <c r="B76" s="3" t="s">
        <v>119</v>
      </c>
      <c r="C76" s="14"/>
      <c r="D76" s="7"/>
    </row>
    <row r="77" spans="1:4" ht="76.5" hidden="1" customHeight="1" x14ac:dyDescent="0.2">
      <c r="A77" s="13" t="s">
        <v>102</v>
      </c>
      <c r="B77" s="8" t="s">
        <v>120</v>
      </c>
      <c r="C77" s="14"/>
      <c r="D77" s="7"/>
    </row>
    <row r="78" spans="1:4" ht="66.75" hidden="1" customHeight="1" x14ac:dyDescent="0.2">
      <c r="A78" s="13" t="s">
        <v>102</v>
      </c>
      <c r="B78" s="8" t="s">
        <v>121</v>
      </c>
      <c r="C78" s="14"/>
      <c r="D78" s="14"/>
    </row>
    <row r="79" spans="1:4" ht="92.25" hidden="1" customHeight="1" x14ac:dyDescent="0.2">
      <c r="A79" s="13" t="s">
        <v>102</v>
      </c>
      <c r="B79" s="8" t="s">
        <v>126</v>
      </c>
      <c r="C79" s="14"/>
      <c r="D79" s="7"/>
    </row>
    <row r="80" spans="1:4" ht="65.25" hidden="1" customHeight="1" x14ac:dyDescent="0.2">
      <c r="A80" s="13" t="s">
        <v>102</v>
      </c>
      <c r="B80" s="8" t="s">
        <v>127</v>
      </c>
      <c r="C80" s="14"/>
      <c r="D80" s="7"/>
    </row>
    <row r="81" spans="1:4" ht="89.25" hidden="1" customHeight="1" x14ac:dyDescent="0.2">
      <c r="A81" s="13" t="s">
        <v>102</v>
      </c>
      <c r="B81" s="8" t="s">
        <v>128</v>
      </c>
      <c r="C81" s="14"/>
      <c r="D81" s="7"/>
    </row>
    <row r="82" spans="1:4" ht="78" hidden="1" customHeight="1" x14ac:dyDescent="0.2">
      <c r="A82" s="13" t="s">
        <v>102</v>
      </c>
      <c r="B82" s="8" t="s">
        <v>130</v>
      </c>
      <c r="C82" s="14"/>
      <c r="D82" s="7"/>
    </row>
    <row r="83" spans="1:4" ht="65.25" hidden="1" customHeight="1" x14ac:dyDescent="0.2">
      <c r="A83" s="13" t="s">
        <v>102</v>
      </c>
      <c r="B83" s="13" t="s">
        <v>131</v>
      </c>
      <c r="C83" s="14"/>
      <c r="D83" s="7"/>
    </row>
    <row r="84" spans="1:4" ht="66" hidden="1" customHeight="1" x14ac:dyDescent="0.2">
      <c r="A84" s="13" t="s">
        <v>102</v>
      </c>
      <c r="B84" s="13" t="s">
        <v>132</v>
      </c>
      <c r="C84" s="14"/>
      <c r="D84" s="7"/>
    </row>
    <row r="85" spans="1:4" ht="66.75" hidden="1" customHeight="1" x14ac:dyDescent="0.2">
      <c r="A85" s="13" t="s">
        <v>102</v>
      </c>
      <c r="B85" s="13" t="s">
        <v>133</v>
      </c>
      <c r="C85" s="14"/>
      <c r="D85" s="7"/>
    </row>
    <row r="86" spans="1:4" ht="66.75" hidden="1" customHeight="1" x14ac:dyDescent="0.2">
      <c r="A86" s="13" t="s">
        <v>102</v>
      </c>
      <c r="B86" s="13" t="s">
        <v>137</v>
      </c>
      <c r="C86" s="14"/>
      <c r="D86" s="7"/>
    </row>
    <row r="87" spans="1:4" ht="66.75" hidden="1" customHeight="1" x14ac:dyDescent="0.2">
      <c r="A87" s="13" t="s">
        <v>102</v>
      </c>
      <c r="B87" s="13" t="s">
        <v>138</v>
      </c>
      <c r="C87" s="14"/>
      <c r="D87" s="7"/>
    </row>
    <row r="88" spans="1:4" ht="66.75" hidden="1" customHeight="1" x14ac:dyDescent="0.2">
      <c r="A88" s="13" t="s">
        <v>102</v>
      </c>
      <c r="B88" s="13" t="s">
        <v>139</v>
      </c>
      <c r="C88" s="14"/>
      <c r="D88" s="7"/>
    </row>
    <row r="89" spans="1:4" ht="66.75" hidden="1" customHeight="1" x14ac:dyDescent="0.2">
      <c r="A89" s="13" t="s">
        <v>102</v>
      </c>
      <c r="B89" s="13" t="s">
        <v>140</v>
      </c>
      <c r="C89" s="14"/>
      <c r="D89" s="7"/>
    </row>
    <row r="90" spans="1:4" ht="66.75" hidden="1" customHeight="1" x14ac:dyDescent="0.2">
      <c r="A90" s="13" t="s">
        <v>102</v>
      </c>
      <c r="B90" s="13" t="s">
        <v>147</v>
      </c>
      <c r="C90" s="14"/>
      <c r="D90" s="7"/>
    </row>
    <row r="91" spans="1:4" ht="66.75" hidden="1" customHeight="1" x14ac:dyDescent="0.2">
      <c r="A91" s="13" t="s">
        <v>102</v>
      </c>
      <c r="B91" s="13" t="s">
        <v>141</v>
      </c>
      <c r="C91" s="14"/>
      <c r="D91" s="7"/>
    </row>
    <row r="92" spans="1:4" ht="66.75" hidden="1" customHeight="1" x14ac:dyDescent="0.2">
      <c r="A92" s="13" t="s">
        <v>102</v>
      </c>
      <c r="B92" s="13" t="s">
        <v>142</v>
      </c>
      <c r="C92" s="14"/>
      <c r="D92" s="7"/>
    </row>
    <row r="93" spans="1:4" ht="66.75" hidden="1" customHeight="1" x14ac:dyDescent="0.2">
      <c r="A93" s="13" t="s">
        <v>102</v>
      </c>
      <c r="B93" s="13" t="s">
        <v>143</v>
      </c>
      <c r="C93" s="14"/>
      <c r="D93" s="7"/>
    </row>
    <row r="94" spans="1:4" ht="66.75" hidden="1" customHeight="1" x14ac:dyDescent="0.2">
      <c r="A94" s="13" t="s">
        <v>102</v>
      </c>
      <c r="B94" s="13" t="s">
        <v>144</v>
      </c>
      <c r="C94" s="14"/>
      <c r="D94" s="7"/>
    </row>
    <row r="95" spans="1:4" ht="66.75" hidden="1" customHeight="1" x14ac:dyDescent="0.2">
      <c r="A95" s="13" t="s">
        <v>102</v>
      </c>
      <c r="B95" s="13" t="s">
        <v>145</v>
      </c>
      <c r="C95" s="14"/>
      <c r="D95" s="7"/>
    </row>
    <row r="96" spans="1:4" ht="66.75" hidden="1" customHeight="1" x14ac:dyDescent="0.2">
      <c r="A96" s="13" t="s">
        <v>102</v>
      </c>
      <c r="B96" s="13" t="s">
        <v>146</v>
      </c>
      <c r="C96" s="14"/>
      <c r="D96" s="7"/>
    </row>
    <row r="97" spans="1:4" ht="80.25" hidden="1" customHeight="1" x14ac:dyDescent="0.2">
      <c r="A97" s="13" t="s">
        <v>129</v>
      </c>
      <c r="B97" s="13" t="s">
        <v>80</v>
      </c>
      <c r="C97" s="14"/>
      <c r="D97" s="7"/>
    </row>
    <row r="98" spans="1:4" ht="76.5" hidden="1" customHeight="1" x14ac:dyDescent="0.2">
      <c r="A98" s="13" t="s">
        <v>102</v>
      </c>
      <c r="B98" s="13" t="s">
        <v>134</v>
      </c>
      <c r="C98" s="14"/>
      <c r="D98" s="7"/>
    </row>
    <row r="99" spans="1:4" ht="78" hidden="1" customHeight="1" x14ac:dyDescent="0.2">
      <c r="A99" s="13" t="s">
        <v>102</v>
      </c>
      <c r="B99" s="13" t="s">
        <v>84</v>
      </c>
      <c r="C99" s="14"/>
      <c r="D99" s="7"/>
    </row>
    <row r="100" spans="1:4" ht="66.75" hidden="1" customHeight="1" x14ac:dyDescent="0.2">
      <c r="A100" s="13" t="s">
        <v>102</v>
      </c>
      <c r="B100" s="13" t="s">
        <v>89</v>
      </c>
      <c r="C100" s="14"/>
      <c r="D100" s="14"/>
    </row>
    <row r="101" spans="1:4" ht="66.75" hidden="1" customHeight="1" x14ac:dyDescent="0.2">
      <c r="A101" s="13" t="s">
        <v>102</v>
      </c>
      <c r="B101" s="13" t="s">
        <v>148</v>
      </c>
      <c r="C101" s="14"/>
      <c r="D101" s="14"/>
    </row>
    <row r="102" spans="1:4" ht="36" hidden="1" customHeight="1" x14ac:dyDescent="0.2">
      <c r="A102" s="13" t="s">
        <v>135</v>
      </c>
      <c r="B102" s="8" t="s">
        <v>136</v>
      </c>
      <c r="C102" s="14"/>
      <c r="D102" s="7"/>
    </row>
    <row r="103" spans="1:4" ht="25.5" hidden="1" customHeight="1" x14ac:dyDescent="0.2">
      <c r="A103" s="13" t="s">
        <v>106</v>
      </c>
      <c r="B103" s="8" t="s">
        <v>64</v>
      </c>
      <c r="C103" s="14"/>
      <c r="D103" s="7"/>
    </row>
    <row r="104" spans="1:4" ht="51.75" hidden="1" customHeight="1" x14ac:dyDescent="0.2">
      <c r="A104" s="13" t="s">
        <v>108</v>
      </c>
      <c r="B104" s="8" t="s">
        <v>107</v>
      </c>
      <c r="C104" s="14"/>
      <c r="D104" s="7"/>
    </row>
    <row r="105" spans="1:4" ht="53.25" hidden="1" customHeight="1" x14ac:dyDescent="0.2">
      <c r="A105" s="13" t="s">
        <v>105</v>
      </c>
      <c r="B105" s="8" t="s">
        <v>65</v>
      </c>
      <c r="C105" s="14"/>
      <c r="D105" s="7"/>
    </row>
    <row r="106" spans="1:4" ht="19.899999999999999" customHeight="1" x14ac:dyDescent="0.2">
      <c r="A106" s="48" t="s">
        <v>53</v>
      </c>
      <c r="B106" s="48"/>
      <c r="C106" s="18">
        <f>C9+C45</f>
        <v>98594764.799999997</v>
      </c>
      <c r="D106" s="6">
        <f>D9+D45</f>
        <v>99092974.799999997</v>
      </c>
    </row>
    <row r="107" spans="1:4" x14ac:dyDescent="0.2">
      <c r="C107" s="19"/>
      <c r="D107" s="9"/>
    </row>
    <row r="108" spans="1:4" x14ac:dyDescent="0.2">
      <c r="C108" s="19"/>
      <c r="D108" s="9"/>
    </row>
    <row r="109" spans="1:4" x14ac:dyDescent="0.2">
      <c r="C109" s="19"/>
      <c r="D109" s="9"/>
    </row>
    <row r="110" spans="1:4" x14ac:dyDescent="0.2">
      <c r="C110" s="19"/>
      <c r="D110" s="9"/>
    </row>
    <row r="111" spans="1:4" x14ac:dyDescent="0.2">
      <c r="C111" s="19"/>
      <c r="D111" s="9"/>
    </row>
    <row r="112" spans="1:4" x14ac:dyDescent="0.2">
      <c r="C112" s="19"/>
      <c r="D112" s="9"/>
    </row>
    <row r="113" spans="3:4" x14ac:dyDescent="0.2">
      <c r="C113" s="19"/>
      <c r="D113" s="9"/>
    </row>
    <row r="114" spans="3:4" x14ac:dyDescent="0.2">
      <c r="C114" s="19"/>
      <c r="D114" s="9"/>
    </row>
  </sheetData>
  <mergeCells count="4">
    <mergeCell ref="K9:L9"/>
    <mergeCell ref="A106:B106"/>
    <mergeCell ref="B1:D1"/>
    <mergeCell ref="A4:D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7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2022-2023</vt:lpstr>
      <vt:lpstr>'2022-2023'!Заголовки_для_печати</vt:lpstr>
      <vt:lpstr>'Приложение 2'!Заголовки_для_печати</vt:lpstr>
      <vt:lpstr>'2022-2023'!Область_печати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2021-04-15T06:06:06Z</dcterms:modified>
</cp:coreProperties>
</file>